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2\Formulaires et fiches techniques\à publier\"/>
    </mc:Choice>
  </mc:AlternateContent>
  <workbookProtection workbookAlgorithmName="SHA-512" workbookHashValue="kBw401e7KZMALmBYdkLzJuZ2S6lBJMXFh8047hLocC+lgFPDpVLrEYCxANMSXcmfElpskqMzagdHBOAwONyERw==" workbookSaltValue="Ujhc6doJIwASCD5G3sFTsQ==" workbookSpinCount="100000" lockStructure="1"/>
  <bookViews>
    <workbookView xWindow="0" yWindow="0" windowWidth="28800" windowHeight="12294" tabRatio="792"/>
  </bookViews>
  <sheets>
    <sheet name="F1" sheetId="3" r:id="rId1"/>
    <sheet name="F2 SAS" sheetId="53" r:id="rId2"/>
    <sheet name="F2 FHL" sheetId="61" r:id="rId3"/>
    <sheet name="F2 ETAT-COMMUNAL" sheetId="62" r:id="rId4"/>
    <sheet name="F2 TOTAL" sheetId="63" r:id="rId5"/>
    <sheet name="F5" sheetId="65" r:id="rId6"/>
    <sheet name="F6" sheetId="66" r:id="rId7"/>
    <sheet name="F7" sheetId="67" r:id="rId8"/>
  </sheets>
  <externalReferences>
    <externalReference r:id="rId9"/>
    <externalReference r:id="rId10"/>
    <externalReference r:id="rId11"/>
  </externalReferences>
  <definedNames>
    <definedName name="\X" localSheetId="3">#REF!</definedName>
    <definedName name="\X" localSheetId="2">#REF!</definedName>
    <definedName name="\X" localSheetId="4">#REF!</definedName>
    <definedName name="\X" localSheetId="6">#REF!</definedName>
    <definedName name="\X" localSheetId="7">#REF!</definedName>
    <definedName name="\X">#REF!</definedName>
    <definedName name="A3xl7" localSheetId="3">#REF!</definedName>
    <definedName name="A3xl7" localSheetId="2">#REF!</definedName>
    <definedName name="A3xl7" localSheetId="4">#REF!</definedName>
    <definedName name="A3xl7" localSheetId="7">#REF!</definedName>
    <definedName name="A3xl7">#REF!</definedName>
    <definedName name="Base_de_donnée" localSheetId="3">#REF!</definedName>
    <definedName name="Base_de_donnée" localSheetId="2">#REF!</definedName>
    <definedName name="Base_de_donnée" localSheetId="4">#REF!</definedName>
    <definedName name="Base_de_donnée" localSheetId="7">#REF!</definedName>
    <definedName name="Base_de_donnée">#REF!</definedName>
    <definedName name="_xlnm.Criteria" localSheetId="3">#REF!</definedName>
    <definedName name="_xlnm.Criteria" localSheetId="2">#REF!</definedName>
    <definedName name="_xlnm.Criteria" localSheetId="4">#REF!</definedName>
    <definedName name="_xlnm.Criteria" localSheetId="7">#REF!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6">IF(AND([1]DEPO99_3!$B1&lt;=[1]DEPO99_3!#REF!,[1]DEPO99_3!$C1&gt;[1]DEPO99_3!#REF!),[1]DEPO99_3!$G1*[1]DEPO99_3!#REF!/360,0)</definedName>
    <definedName name="d" localSheetId="7">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 localSheetId="6">#REF!</definedName>
    <definedName name="data" localSheetId="7">#REF!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 localSheetId="6">#REF!</definedName>
    <definedName name="data_tit" localSheetId="7">#REF!</definedName>
    <definedName name="data_tit">#REF!</definedName>
    <definedName name="_xlnm.Database" localSheetId="3">#REF!</definedName>
    <definedName name="_xlnm.Database" localSheetId="2">#REF!</definedName>
    <definedName name="_xlnm.Database" localSheetId="4">#REF!</definedName>
    <definedName name="_xlnm.Database" localSheetId="7">#REF!</definedName>
    <definedName name="_xlnm.Database">#REF!</definedName>
    <definedName name="_xlnm.Extract" localSheetId="3">#REF!</definedName>
    <definedName name="_xlnm.Extract" localSheetId="2">#REF!</definedName>
    <definedName name="_xlnm.Extract" localSheetId="4">#REF!</definedName>
    <definedName name="_xlnm.Extract" localSheetId="7">#REF!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6">IF(AND([1]DEPO99_3!$B1&lt;=[1]DEPO99_3!#REF!,[1]DEPO99_3!$C1&gt;[1]DEPO99_3!#REF!),[1]DEPO99_3!$G1*[1]DEPO99_3!#REF!/360,0)</definedName>
    <definedName name="f" localSheetId="7">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 localSheetId="6">#REF!</definedName>
    <definedName name="festival2" localSheetId="7">#REF!</definedName>
    <definedName name="festival2">#REF!</definedName>
    <definedName name="i" localSheetId="3">#REF!</definedName>
    <definedName name="i" localSheetId="2">#REF!</definedName>
    <definedName name="i" localSheetId="4">#REF!</definedName>
    <definedName name="i" localSheetId="7">#REF!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6">IF(AND([1]DEPO99_3!$B1&lt;=[1]DEPO99_3!#REF!,[1]DEPO99_3!$C1&gt;[1]DEPO99_3!#REF!),[1]DEPO99_3!$G1*[1]DEPO99_3!#REF!/360,0)</definedName>
    <definedName name="interetjour" localSheetId="7">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6">IF(AND([1]DEPO99_3!$B1&lt;=[1]DEPO99_3!#REF!,[1]DEPO99_3!$C1&gt;[1]DEPO99_3!#REF!),[1]DEPO99_3!$G1*[1]DEPO99_3!#REF!/360,0)</definedName>
    <definedName name="interetjour_trim1" localSheetId="7">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6">IF(AND([1]DEPO99_3!$B1&lt;=[1]DEPO99_3!#REF!,[1]DEPO99_3!$C1&gt;[1]DEPO99_3!#REF!),[1]DEPO99_3!$G1*[1]DEPO99_3!#REF!/360,0)</definedName>
    <definedName name="interetjour_trim2" localSheetId="7">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6">IF(AND([1]DEPO99_3!$B1&lt;=[1]DEPO99_3!#REF!,[1]DEPO99_3!$C1&gt;[1]DEPO99_3!#REF!),[1]DEPO99_3!$G1*[1]DEPO99_3!#REF!/360,0)</definedName>
    <definedName name="interetjour_trim4" localSheetId="7">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6">IF(AND([1]DEPO99_3!$B1&lt;=[1]DEPO99_3!#REF!,[1]DEPO99_3!$C1&gt;[1]DEPO99_3!#REF!),[1]DEPO99_3!$G1*[1]DEPO99_3!#REF!/360,0)</definedName>
    <definedName name="k" localSheetId="7">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6">IF(AND([1]DEPO99_3!$B1&lt;=[1]DEPO99_3!#REF!,[1]DEPO99_3!$C1&gt;[1]DEPO99_3!#REF!),[1]DEPO99_3!$G1*[1]DEPO99_3!#REF!/360,0)</definedName>
    <definedName name="oii" localSheetId="7">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6">#REF!</definedName>
    <definedName name="ouinon" localSheetId="7">#REF!</definedName>
    <definedName name="ouinon">#REF!</definedName>
    <definedName name="p" localSheetId="3">#REF!</definedName>
    <definedName name="p" localSheetId="2">#REF!</definedName>
    <definedName name="p" localSheetId="4">#REF!</definedName>
    <definedName name="p" localSheetId="7">#REF!</definedName>
    <definedName name="p">#REF!</definedName>
    <definedName name="_xlnm.Print_Area" localSheetId="0">'F1'!$B$2:$H$46</definedName>
    <definedName name="_xlnm.Print_Area" localSheetId="6">'F6'!$B$2:$L$36</definedName>
    <definedName name="publiccible" localSheetId="3">#REF!</definedName>
    <definedName name="publiccible" localSheetId="2">#REF!</definedName>
    <definedName name="publiccible" localSheetId="4">#REF!</definedName>
    <definedName name="publiccible" localSheetId="7">#REF!</definedName>
    <definedName name="publiccible">#REF!</definedName>
    <definedName name="publicicble" localSheetId="3">#REF!</definedName>
    <definedName name="publicicble" localSheetId="2">#REF!</definedName>
    <definedName name="publicicble" localSheetId="4">#REF!</definedName>
    <definedName name="publicicble" localSheetId="7">#REF!</definedName>
    <definedName name="publicicble">#REF!</definedName>
    <definedName name="publicicble1" localSheetId="3">#REF!</definedName>
    <definedName name="publicicble1" localSheetId="2">#REF!</definedName>
    <definedName name="publicicble1" localSheetId="4">#REF!</definedName>
    <definedName name="publicicble1" localSheetId="7">#REF!</definedName>
    <definedName name="publicicble1">#REF!</definedName>
    <definedName name="qas" localSheetId="3">#REF!</definedName>
    <definedName name="qas" localSheetId="2">#REF!</definedName>
    <definedName name="qas" localSheetId="4">#REF!</definedName>
    <definedName name="qas" localSheetId="7">#REF!</definedName>
    <definedName name="qas">#REF!</definedName>
    <definedName name="qew" localSheetId="3">#REF!</definedName>
    <definedName name="qew" localSheetId="2">#REF!</definedName>
    <definedName name="qew" localSheetId="4">#REF!</definedName>
    <definedName name="qew" localSheetId="7">#REF!</definedName>
    <definedName name="qew">#REF!</definedName>
    <definedName name="qsa" localSheetId="3">#REF!</definedName>
    <definedName name="qsa" localSheetId="2">#REF!</definedName>
    <definedName name="qsa" localSheetId="4">#REF!</definedName>
    <definedName name="qsa" localSheetId="7">#REF!</definedName>
    <definedName name="qsa">#REF!</definedName>
    <definedName name="qwe" localSheetId="3">#REF!</definedName>
    <definedName name="qwe" localSheetId="2">#REF!</definedName>
    <definedName name="qwe" localSheetId="4">#REF!</definedName>
    <definedName name="qwe" localSheetId="7">#REF!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 localSheetId="7">#REF!</definedName>
    <definedName name="tblCentraleChienChasse">#REF!</definedName>
    <definedName name="xx" localSheetId="3">#REF!</definedName>
    <definedName name="xx" localSheetId="2">#REF!</definedName>
    <definedName name="xx" localSheetId="4">#REF!</definedName>
    <definedName name="xx" localSheetId="7">#REF!</definedName>
    <definedName name="xx">#REF!</definedName>
  </definedNames>
  <calcPr calcId="162913"/>
</workbook>
</file>

<file path=xl/calcChain.xml><?xml version="1.0" encoding="utf-8"?>
<calcChain xmlns="http://schemas.openxmlformats.org/spreadsheetml/2006/main">
  <c r="D4" i="67" l="1"/>
  <c r="C4" i="66"/>
  <c r="C4" i="65"/>
  <c r="G39" i="67"/>
  <c r="F39" i="67"/>
  <c r="E39" i="67"/>
  <c r="D39" i="67"/>
  <c r="G37" i="67"/>
  <c r="F37" i="67"/>
  <c r="E37" i="67"/>
  <c r="D37" i="67"/>
  <c r="L35" i="66"/>
  <c r="K35" i="66"/>
  <c r="J35" i="66"/>
  <c r="I35" i="66"/>
  <c r="H35" i="66"/>
  <c r="G35" i="66"/>
  <c r="F35" i="66"/>
  <c r="C35" i="66"/>
  <c r="E34" i="66"/>
  <c r="D34" i="66"/>
  <c r="D33" i="66"/>
  <c r="D32" i="66"/>
  <c r="E31" i="66"/>
  <c r="D31" i="66"/>
  <c r="E30" i="66"/>
  <c r="D29" i="66"/>
  <c r="L28" i="66"/>
  <c r="K28" i="66"/>
  <c r="J28" i="66"/>
  <c r="I28" i="66"/>
  <c r="H28" i="66"/>
  <c r="G28" i="66"/>
  <c r="F28" i="66"/>
  <c r="E28" i="66"/>
  <c r="C28" i="66"/>
  <c r="L27" i="66"/>
  <c r="K27" i="66"/>
  <c r="J27" i="66"/>
  <c r="I27" i="66"/>
  <c r="H27" i="66"/>
  <c r="G27" i="66"/>
  <c r="F27" i="66"/>
  <c r="D27" i="66"/>
  <c r="C27" i="66"/>
  <c r="L26" i="66"/>
  <c r="L36" i="66" s="1"/>
  <c r="K26" i="66"/>
  <c r="K36" i="66" s="1"/>
  <c r="J26" i="66"/>
  <c r="J36" i="66" s="1"/>
  <c r="I26" i="66"/>
  <c r="I36" i="66" s="1"/>
  <c r="H26" i="66"/>
  <c r="H36" i="66" s="1"/>
  <c r="G26" i="66"/>
  <c r="G36" i="66" s="1"/>
  <c r="F26" i="66"/>
  <c r="F36" i="66" s="1"/>
  <c r="E26" i="66"/>
  <c r="E36" i="66" s="1"/>
  <c r="D26" i="66"/>
  <c r="D36" i="66" s="1"/>
  <c r="C26" i="66"/>
  <c r="C36" i="66" s="1"/>
  <c r="L21" i="66"/>
  <c r="K21" i="66"/>
  <c r="J21" i="66"/>
  <c r="I21" i="66"/>
  <c r="H21" i="66"/>
  <c r="G21" i="66"/>
  <c r="F21" i="66"/>
  <c r="E21" i="66"/>
  <c r="D21" i="66"/>
  <c r="C21" i="66"/>
  <c r="N2" i="66"/>
  <c r="F2" i="65"/>
  <c r="D26" i="63" l="1"/>
  <c r="F26" i="63"/>
  <c r="G26" i="63"/>
  <c r="H26" i="63"/>
  <c r="I26" i="63"/>
  <c r="J26" i="63"/>
  <c r="Q26" i="63" s="1"/>
  <c r="K26" i="63"/>
  <c r="L26" i="63"/>
  <c r="M26" i="63"/>
  <c r="N26" i="63"/>
  <c r="O26" i="63"/>
  <c r="T26" i="63"/>
  <c r="W26" i="63"/>
  <c r="Y26" i="63" s="1"/>
  <c r="Q26" i="62"/>
  <c r="U26" i="62" s="1"/>
  <c r="R26" i="62"/>
  <c r="Y26" i="62"/>
  <c r="Q26" i="61"/>
  <c r="R26" i="61" s="1"/>
  <c r="Y26" i="61"/>
  <c r="Q26" i="53"/>
  <c r="U26" i="53" s="1"/>
  <c r="Y26" i="53"/>
  <c r="R26" i="63" l="1"/>
  <c r="U26" i="63"/>
  <c r="U26" i="61"/>
  <c r="R26" i="53"/>
  <c r="AC2" i="53" l="1"/>
  <c r="U59" i="62" l="1"/>
  <c r="U58" i="62"/>
  <c r="U57" i="62"/>
  <c r="U56" i="62"/>
  <c r="U55" i="62"/>
  <c r="U54" i="62"/>
  <c r="U52" i="62"/>
  <c r="U51" i="62"/>
  <c r="U50" i="62"/>
  <c r="U49" i="62"/>
  <c r="U48" i="62"/>
  <c r="U47" i="62"/>
  <c r="U46" i="62"/>
  <c r="U45" i="62"/>
  <c r="U43" i="62"/>
  <c r="U42" i="62"/>
  <c r="U41" i="62"/>
  <c r="U40" i="62"/>
  <c r="U39" i="62"/>
  <c r="U37" i="62"/>
  <c r="U36" i="62"/>
  <c r="U35" i="62"/>
  <c r="U34" i="62"/>
  <c r="U33" i="62"/>
  <c r="U32" i="62"/>
  <c r="U17" i="62"/>
  <c r="J2" i="3" l="1"/>
  <c r="AC2" i="62" l="1"/>
  <c r="AC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T30" i="63"/>
  <c r="O30" i="63"/>
  <c r="N30" i="63"/>
  <c r="M30" i="63"/>
  <c r="L30" i="63"/>
  <c r="K30" i="63"/>
  <c r="J30" i="63"/>
  <c r="I30" i="63"/>
  <c r="H30" i="63"/>
  <c r="G30" i="63"/>
  <c r="F30" i="63"/>
  <c r="D30" i="63"/>
  <c r="D73" i="63" l="1"/>
  <c r="D72" i="63"/>
  <c r="D70" i="63"/>
  <c r="D69" i="63"/>
  <c r="W59" i="63" l="1"/>
  <c r="W58" i="63"/>
  <c r="W57" i="63"/>
  <c r="W56" i="63"/>
  <c r="W55" i="63"/>
  <c r="W54" i="63"/>
  <c r="W52" i="63"/>
  <c r="W51" i="63"/>
  <c r="W50" i="63"/>
  <c r="W49" i="63"/>
  <c r="W48" i="63"/>
  <c r="W47" i="63"/>
  <c r="W46" i="63"/>
  <c r="W45" i="63"/>
  <c r="W43" i="63"/>
  <c r="W42" i="63"/>
  <c r="W41" i="63"/>
  <c r="W40" i="63"/>
  <c r="W39" i="63"/>
  <c r="W37" i="63"/>
  <c r="W36" i="63"/>
  <c r="W35" i="63"/>
  <c r="W34" i="63"/>
  <c r="W33" i="63"/>
  <c r="W32" i="63"/>
  <c r="W30" i="63"/>
  <c r="Y30" i="63" s="1"/>
  <c r="W29" i="63"/>
  <c r="W28" i="63"/>
  <c r="W27" i="63"/>
  <c r="W25" i="63"/>
  <c r="W24" i="63"/>
  <c r="W23" i="63"/>
  <c r="W22" i="63"/>
  <c r="W21" i="63"/>
  <c r="W20" i="63"/>
  <c r="W19" i="63"/>
  <c r="W18" i="63"/>
  <c r="W17" i="63"/>
  <c r="T59" i="63"/>
  <c r="T58" i="63"/>
  <c r="T57" i="63"/>
  <c r="T56" i="63"/>
  <c r="T55" i="63"/>
  <c r="T54" i="63"/>
  <c r="T52" i="63"/>
  <c r="T51" i="63"/>
  <c r="T50" i="63"/>
  <c r="T49" i="63"/>
  <c r="T48" i="63"/>
  <c r="T47" i="63"/>
  <c r="T46" i="63"/>
  <c r="T45" i="63"/>
  <c r="T43" i="63"/>
  <c r="T42" i="63"/>
  <c r="T41" i="63"/>
  <c r="T40" i="63"/>
  <c r="T39" i="63"/>
  <c r="T37" i="63"/>
  <c r="T36" i="63"/>
  <c r="T35" i="63"/>
  <c r="T34" i="63"/>
  <c r="T33" i="63"/>
  <c r="T32" i="63"/>
  <c r="T29" i="63"/>
  <c r="T28" i="63"/>
  <c r="T27" i="63"/>
  <c r="T25" i="63"/>
  <c r="T24" i="63"/>
  <c r="T23" i="63"/>
  <c r="T22" i="63"/>
  <c r="T21" i="63"/>
  <c r="T20" i="63"/>
  <c r="T19" i="63"/>
  <c r="T18" i="63"/>
  <c r="T17" i="63"/>
  <c r="O59" i="63"/>
  <c r="N59" i="63"/>
  <c r="M59" i="63"/>
  <c r="L59" i="63"/>
  <c r="K59" i="63"/>
  <c r="J59" i="63"/>
  <c r="I59" i="63"/>
  <c r="H59" i="63"/>
  <c r="G59" i="63"/>
  <c r="F59" i="63"/>
  <c r="D59" i="63"/>
  <c r="O58" i="63"/>
  <c r="N58" i="63"/>
  <c r="M58" i="63"/>
  <c r="L58" i="63"/>
  <c r="K58" i="63"/>
  <c r="J58" i="63"/>
  <c r="I58" i="63"/>
  <c r="H58" i="63"/>
  <c r="G58" i="63"/>
  <c r="F58" i="63"/>
  <c r="D58" i="63"/>
  <c r="O57" i="63"/>
  <c r="N57" i="63"/>
  <c r="M57" i="63"/>
  <c r="L57" i="63"/>
  <c r="K57" i="63"/>
  <c r="J57" i="63"/>
  <c r="I57" i="63"/>
  <c r="H57" i="63"/>
  <c r="G57" i="63"/>
  <c r="F57" i="63"/>
  <c r="D57" i="63"/>
  <c r="O56" i="63"/>
  <c r="N56" i="63"/>
  <c r="M56" i="63"/>
  <c r="L56" i="63"/>
  <c r="K56" i="63"/>
  <c r="J56" i="63"/>
  <c r="I56" i="63"/>
  <c r="H56" i="63"/>
  <c r="G56" i="63"/>
  <c r="F56" i="63"/>
  <c r="D56" i="63"/>
  <c r="O55" i="63"/>
  <c r="N55" i="63"/>
  <c r="M55" i="63"/>
  <c r="L55" i="63"/>
  <c r="K55" i="63"/>
  <c r="J55" i="63"/>
  <c r="I55" i="63"/>
  <c r="H55" i="63"/>
  <c r="G55" i="63"/>
  <c r="F55" i="63"/>
  <c r="D55" i="63"/>
  <c r="O54" i="63"/>
  <c r="N54" i="63"/>
  <c r="M54" i="63"/>
  <c r="L54" i="63"/>
  <c r="K54" i="63"/>
  <c r="J54" i="63"/>
  <c r="I54" i="63"/>
  <c r="H54" i="63"/>
  <c r="G54" i="63"/>
  <c r="F54" i="63"/>
  <c r="D54" i="63"/>
  <c r="O52" i="63"/>
  <c r="N52" i="63"/>
  <c r="M52" i="63"/>
  <c r="L52" i="63"/>
  <c r="K52" i="63"/>
  <c r="J52" i="63"/>
  <c r="I52" i="63"/>
  <c r="H52" i="63"/>
  <c r="G52" i="63"/>
  <c r="F52" i="63"/>
  <c r="D52" i="63"/>
  <c r="O51" i="63"/>
  <c r="N51" i="63"/>
  <c r="M51" i="63"/>
  <c r="L51" i="63"/>
  <c r="K51" i="63"/>
  <c r="J51" i="63"/>
  <c r="I51" i="63"/>
  <c r="H51" i="63"/>
  <c r="G51" i="63"/>
  <c r="F51" i="63"/>
  <c r="D51" i="63"/>
  <c r="O50" i="63"/>
  <c r="N50" i="63"/>
  <c r="M50" i="63"/>
  <c r="L50" i="63"/>
  <c r="K50" i="63"/>
  <c r="J50" i="63"/>
  <c r="I50" i="63"/>
  <c r="H50" i="63"/>
  <c r="G50" i="63"/>
  <c r="F50" i="63"/>
  <c r="D50" i="63"/>
  <c r="O49" i="63"/>
  <c r="N49" i="63"/>
  <c r="M49" i="63"/>
  <c r="L49" i="63"/>
  <c r="K49" i="63"/>
  <c r="J49" i="63"/>
  <c r="I49" i="63"/>
  <c r="H49" i="63"/>
  <c r="G49" i="63"/>
  <c r="F49" i="63"/>
  <c r="D49" i="63"/>
  <c r="O48" i="63"/>
  <c r="N48" i="63"/>
  <c r="M48" i="63"/>
  <c r="L48" i="63"/>
  <c r="K48" i="63"/>
  <c r="J48" i="63"/>
  <c r="I48" i="63"/>
  <c r="H48" i="63"/>
  <c r="G48" i="63"/>
  <c r="F48" i="63"/>
  <c r="D48" i="63"/>
  <c r="O47" i="63"/>
  <c r="N47" i="63"/>
  <c r="M47" i="63"/>
  <c r="L47" i="63"/>
  <c r="K47" i="63"/>
  <c r="J47" i="63"/>
  <c r="I47" i="63"/>
  <c r="H47" i="63"/>
  <c r="G47" i="63"/>
  <c r="F47" i="63"/>
  <c r="D47" i="63"/>
  <c r="O46" i="63"/>
  <c r="N46" i="63"/>
  <c r="M46" i="63"/>
  <c r="L46" i="63"/>
  <c r="K46" i="63"/>
  <c r="J46" i="63"/>
  <c r="I46" i="63"/>
  <c r="H46" i="63"/>
  <c r="G46" i="63"/>
  <c r="F46" i="63"/>
  <c r="D46" i="63"/>
  <c r="O45" i="63"/>
  <c r="N45" i="63"/>
  <c r="M45" i="63"/>
  <c r="L45" i="63"/>
  <c r="K45" i="63"/>
  <c r="J45" i="63"/>
  <c r="I45" i="63"/>
  <c r="H45" i="63"/>
  <c r="G45" i="63"/>
  <c r="F45" i="63"/>
  <c r="D45" i="63"/>
  <c r="O43" i="63"/>
  <c r="N43" i="63"/>
  <c r="M43" i="63"/>
  <c r="L43" i="63"/>
  <c r="K43" i="63"/>
  <c r="J43" i="63"/>
  <c r="I43" i="63"/>
  <c r="H43" i="63"/>
  <c r="G43" i="63"/>
  <c r="F43" i="63"/>
  <c r="D43" i="63"/>
  <c r="O42" i="63"/>
  <c r="N42" i="63"/>
  <c r="M42" i="63"/>
  <c r="L42" i="63"/>
  <c r="K42" i="63"/>
  <c r="J42" i="63"/>
  <c r="I42" i="63"/>
  <c r="H42" i="63"/>
  <c r="G42" i="63"/>
  <c r="F42" i="63"/>
  <c r="D42" i="63"/>
  <c r="O41" i="63"/>
  <c r="N41" i="63"/>
  <c r="M41" i="63"/>
  <c r="L41" i="63"/>
  <c r="K41" i="63"/>
  <c r="J41" i="63"/>
  <c r="I41" i="63"/>
  <c r="H41" i="63"/>
  <c r="G41" i="63"/>
  <c r="F41" i="63"/>
  <c r="D41" i="63"/>
  <c r="O40" i="63"/>
  <c r="N40" i="63"/>
  <c r="M40" i="63"/>
  <c r="L40" i="63"/>
  <c r="K40" i="63"/>
  <c r="J40" i="63"/>
  <c r="I40" i="63"/>
  <c r="H40" i="63"/>
  <c r="G40" i="63"/>
  <c r="F40" i="63"/>
  <c r="D40" i="63"/>
  <c r="O39" i="63"/>
  <c r="N39" i="63"/>
  <c r="M39" i="63"/>
  <c r="L39" i="63"/>
  <c r="K39" i="63"/>
  <c r="J39" i="63"/>
  <c r="I39" i="63"/>
  <c r="H39" i="63"/>
  <c r="G39" i="63"/>
  <c r="F39" i="63"/>
  <c r="D39" i="63"/>
  <c r="O37" i="63"/>
  <c r="N37" i="63"/>
  <c r="M37" i="63"/>
  <c r="L37" i="63"/>
  <c r="K37" i="63"/>
  <c r="J37" i="63"/>
  <c r="I37" i="63"/>
  <c r="H37" i="63"/>
  <c r="G37" i="63"/>
  <c r="F37" i="63"/>
  <c r="D37" i="63"/>
  <c r="O36" i="63"/>
  <c r="N36" i="63"/>
  <c r="M36" i="63"/>
  <c r="L36" i="63"/>
  <c r="K36" i="63"/>
  <c r="J36" i="63"/>
  <c r="I36" i="63"/>
  <c r="H36" i="63"/>
  <c r="G36" i="63"/>
  <c r="F36" i="63"/>
  <c r="D36" i="63"/>
  <c r="O35" i="63"/>
  <c r="N35" i="63"/>
  <c r="M35" i="63"/>
  <c r="L35" i="63"/>
  <c r="K35" i="63"/>
  <c r="J35" i="63"/>
  <c r="I35" i="63"/>
  <c r="H35" i="63"/>
  <c r="G35" i="63"/>
  <c r="F35" i="63"/>
  <c r="D35" i="63"/>
  <c r="O34" i="63"/>
  <c r="N34" i="63"/>
  <c r="M34" i="63"/>
  <c r="L34" i="63"/>
  <c r="K34" i="63"/>
  <c r="J34" i="63"/>
  <c r="I34" i="63"/>
  <c r="H34" i="63"/>
  <c r="G34" i="63"/>
  <c r="F34" i="63"/>
  <c r="D34" i="63"/>
  <c r="O33" i="63"/>
  <c r="N33" i="63"/>
  <c r="M33" i="63"/>
  <c r="L33" i="63"/>
  <c r="K33" i="63"/>
  <c r="J33" i="63"/>
  <c r="I33" i="63"/>
  <c r="H33" i="63"/>
  <c r="G33" i="63"/>
  <c r="F33" i="63"/>
  <c r="D33" i="63"/>
  <c r="O32" i="63"/>
  <c r="N32" i="63"/>
  <c r="M32" i="63"/>
  <c r="L32" i="63"/>
  <c r="K32" i="63"/>
  <c r="J32" i="63"/>
  <c r="I32" i="63"/>
  <c r="H32" i="63"/>
  <c r="G32" i="63"/>
  <c r="F32" i="63"/>
  <c r="D32" i="63"/>
  <c r="O29" i="63"/>
  <c r="N29" i="63"/>
  <c r="M29" i="63"/>
  <c r="L29" i="63"/>
  <c r="K29" i="63"/>
  <c r="J29" i="63"/>
  <c r="I29" i="63"/>
  <c r="H29" i="63"/>
  <c r="G29" i="63"/>
  <c r="F29" i="63"/>
  <c r="D29" i="63"/>
  <c r="O28" i="63"/>
  <c r="N28" i="63"/>
  <c r="M28" i="63"/>
  <c r="L28" i="63"/>
  <c r="K28" i="63"/>
  <c r="J28" i="63"/>
  <c r="I28" i="63"/>
  <c r="H28" i="63"/>
  <c r="G28" i="63"/>
  <c r="F28" i="63"/>
  <c r="D28" i="63"/>
  <c r="O27" i="63"/>
  <c r="N27" i="63"/>
  <c r="M27" i="63"/>
  <c r="L27" i="63"/>
  <c r="K27" i="63"/>
  <c r="J27" i="63"/>
  <c r="I27" i="63"/>
  <c r="H27" i="63"/>
  <c r="G27" i="63"/>
  <c r="F27" i="63"/>
  <c r="D27" i="63"/>
  <c r="O25" i="63"/>
  <c r="N25" i="63"/>
  <c r="M25" i="63"/>
  <c r="L25" i="63"/>
  <c r="K25" i="63"/>
  <c r="J25" i="63"/>
  <c r="I25" i="63"/>
  <c r="H25" i="63"/>
  <c r="G25" i="63"/>
  <c r="F25" i="63"/>
  <c r="D25" i="63"/>
  <c r="O24" i="63"/>
  <c r="N24" i="63"/>
  <c r="M24" i="63"/>
  <c r="L24" i="63"/>
  <c r="K24" i="63"/>
  <c r="J24" i="63"/>
  <c r="I24" i="63"/>
  <c r="H24" i="63"/>
  <c r="G24" i="63"/>
  <c r="F24" i="63"/>
  <c r="D24" i="63"/>
  <c r="O23" i="63"/>
  <c r="N23" i="63"/>
  <c r="M23" i="63"/>
  <c r="L23" i="63"/>
  <c r="K23" i="63"/>
  <c r="J23" i="63"/>
  <c r="I23" i="63"/>
  <c r="H23" i="63"/>
  <c r="G23" i="63"/>
  <c r="F23" i="63"/>
  <c r="D23" i="63"/>
  <c r="O22" i="63"/>
  <c r="N22" i="63"/>
  <c r="M22" i="63"/>
  <c r="L22" i="63"/>
  <c r="K22" i="63"/>
  <c r="J22" i="63"/>
  <c r="I22" i="63"/>
  <c r="H22" i="63"/>
  <c r="G22" i="63"/>
  <c r="F22" i="63"/>
  <c r="D22" i="63"/>
  <c r="O21" i="63"/>
  <c r="N21" i="63"/>
  <c r="M21" i="63"/>
  <c r="L21" i="63"/>
  <c r="K21" i="63"/>
  <c r="J21" i="63"/>
  <c r="I21" i="63"/>
  <c r="H21" i="63"/>
  <c r="G21" i="63"/>
  <c r="F21" i="63"/>
  <c r="D21" i="63"/>
  <c r="O20" i="63"/>
  <c r="N20" i="63"/>
  <c r="M20" i="63"/>
  <c r="L20" i="63"/>
  <c r="K20" i="63"/>
  <c r="J20" i="63"/>
  <c r="I20" i="63"/>
  <c r="H20" i="63"/>
  <c r="G20" i="63"/>
  <c r="F20" i="63"/>
  <c r="D20" i="63"/>
  <c r="O19" i="63"/>
  <c r="N19" i="63"/>
  <c r="M19" i="63"/>
  <c r="L19" i="63"/>
  <c r="K19" i="63"/>
  <c r="J19" i="63"/>
  <c r="I19" i="63"/>
  <c r="H19" i="63"/>
  <c r="G19" i="63"/>
  <c r="F19" i="63"/>
  <c r="D19" i="63"/>
  <c r="O18" i="63"/>
  <c r="N18" i="63"/>
  <c r="M18" i="63"/>
  <c r="L18" i="63"/>
  <c r="K18" i="63"/>
  <c r="J18" i="63"/>
  <c r="I18" i="63"/>
  <c r="H18" i="63"/>
  <c r="G18" i="63"/>
  <c r="F18" i="63"/>
  <c r="D18" i="63"/>
  <c r="O17" i="63"/>
  <c r="N17" i="63"/>
  <c r="M17" i="63"/>
  <c r="L17" i="63"/>
  <c r="K17" i="63"/>
  <c r="J17" i="63"/>
  <c r="I17" i="63"/>
  <c r="H17" i="63"/>
  <c r="G17" i="63"/>
  <c r="F17" i="63"/>
  <c r="D17" i="63"/>
  <c r="D7" i="63"/>
  <c r="D8" i="62"/>
  <c r="D8" i="61"/>
  <c r="G72" i="62"/>
  <c r="G69" i="62"/>
  <c r="D67" i="62"/>
  <c r="D75" i="62" s="1"/>
  <c r="AA61" i="62" s="1"/>
  <c r="AA26" i="62" s="1"/>
  <c r="W61" i="62"/>
  <c r="T61" i="62"/>
  <c r="O61" i="62"/>
  <c r="N61" i="62"/>
  <c r="M61" i="62"/>
  <c r="L61" i="62"/>
  <c r="K61" i="62"/>
  <c r="J61" i="62"/>
  <c r="I61" i="62"/>
  <c r="H61" i="62"/>
  <c r="G61" i="62"/>
  <c r="F61" i="62"/>
  <c r="D61" i="62"/>
  <c r="Y59" i="62"/>
  <c r="Q59" i="62"/>
  <c r="Y58" i="62"/>
  <c r="Q58" i="62"/>
  <c r="Y57" i="62"/>
  <c r="Q57" i="62"/>
  <c r="Y56" i="62"/>
  <c r="Q56" i="62"/>
  <c r="R56" i="62" s="1"/>
  <c r="Y55" i="62"/>
  <c r="Q55" i="62"/>
  <c r="Y54" i="62"/>
  <c r="Q54" i="62"/>
  <c r="Y52" i="62"/>
  <c r="Q52" i="62"/>
  <c r="Y51" i="62"/>
  <c r="Q51" i="62"/>
  <c r="R51" i="62" s="1"/>
  <c r="Y50" i="62"/>
  <c r="R50" i="62"/>
  <c r="Q50" i="62"/>
  <c r="Y49" i="62"/>
  <c r="Q49" i="62"/>
  <c r="Y48" i="62"/>
  <c r="Q48" i="62"/>
  <c r="Y47" i="62"/>
  <c r="Q47" i="62"/>
  <c r="R47" i="62" s="1"/>
  <c r="Y46" i="62"/>
  <c r="Q46" i="62"/>
  <c r="Y45" i="62"/>
  <c r="Q45" i="62"/>
  <c r="Y43" i="62"/>
  <c r="Q43" i="62"/>
  <c r="Y42" i="62"/>
  <c r="Q42" i="62"/>
  <c r="Y41" i="62"/>
  <c r="Q41" i="62"/>
  <c r="Y40" i="62"/>
  <c r="Q40" i="62"/>
  <c r="Y39" i="62"/>
  <c r="Q39" i="62"/>
  <c r="R39" i="62" s="1"/>
  <c r="Y37" i="62"/>
  <c r="Q37" i="62"/>
  <c r="Y36" i="62"/>
  <c r="Q36" i="62"/>
  <c r="Y35" i="62"/>
  <c r="Q35" i="62"/>
  <c r="Y34" i="62"/>
  <c r="Q34" i="62"/>
  <c r="R34" i="62" s="1"/>
  <c r="Y33" i="62"/>
  <c r="Q33" i="62"/>
  <c r="R33" i="62" s="1"/>
  <c r="Y32" i="62"/>
  <c r="Q32" i="62"/>
  <c r="Y30" i="62"/>
  <c r="Q30" i="62"/>
  <c r="Y29" i="62"/>
  <c r="Q29" i="62"/>
  <c r="U29" i="62" s="1"/>
  <c r="Y28" i="62"/>
  <c r="Q28" i="62"/>
  <c r="U28" i="62" s="1"/>
  <c r="Y27" i="62"/>
  <c r="Q27" i="62"/>
  <c r="U27" i="62" s="1"/>
  <c r="Y25" i="62"/>
  <c r="Q25" i="62"/>
  <c r="Y24" i="62"/>
  <c r="Q24" i="62"/>
  <c r="U24" i="62" s="1"/>
  <c r="Y23" i="62"/>
  <c r="Q23" i="62"/>
  <c r="U23" i="62" s="1"/>
  <c r="Y22" i="62"/>
  <c r="Q22" i="62"/>
  <c r="U22" i="62" s="1"/>
  <c r="Y21" i="62"/>
  <c r="Q21" i="62"/>
  <c r="Y20" i="62"/>
  <c r="Q20" i="62"/>
  <c r="Y19" i="62"/>
  <c r="Q19" i="62"/>
  <c r="U19" i="62" s="1"/>
  <c r="Y18" i="62"/>
  <c r="Q18" i="62"/>
  <c r="U18" i="62" s="1"/>
  <c r="Y17" i="62"/>
  <c r="Q17" i="62"/>
  <c r="R17" i="62" s="1"/>
  <c r="D7" i="62"/>
  <c r="G72" i="61"/>
  <c r="G69" i="61"/>
  <c r="W61" i="61"/>
  <c r="D67" i="61" s="1"/>
  <c r="D75" i="61" s="1"/>
  <c r="AA61" i="61" s="1"/>
  <c r="AA26" i="61" s="1"/>
  <c r="T61" i="61"/>
  <c r="O61" i="61"/>
  <c r="N61" i="61"/>
  <c r="M61" i="61"/>
  <c r="L61" i="61"/>
  <c r="K61" i="61"/>
  <c r="J61" i="61"/>
  <c r="I61" i="61"/>
  <c r="H61" i="61"/>
  <c r="G61" i="61"/>
  <c r="F61" i="61"/>
  <c r="D61" i="61"/>
  <c r="Y59" i="61"/>
  <c r="Q59" i="61"/>
  <c r="U59" i="61" s="1"/>
  <c r="Y58" i="61"/>
  <c r="Q58" i="61"/>
  <c r="U58" i="61" s="1"/>
  <c r="Y57" i="61"/>
  <c r="Q57" i="61"/>
  <c r="Y56" i="61"/>
  <c r="Q56" i="61"/>
  <c r="Y55" i="61"/>
  <c r="Q55" i="61"/>
  <c r="U55" i="61" s="1"/>
  <c r="Y54" i="61"/>
  <c r="Q54" i="61"/>
  <c r="U54" i="61" s="1"/>
  <c r="Y52" i="61"/>
  <c r="Q52" i="61"/>
  <c r="Y51" i="61"/>
  <c r="Q51" i="61"/>
  <c r="Y50" i="61"/>
  <c r="Q50" i="61"/>
  <c r="U50" i="61" s="1"/>
  <c r="Y49" i="61"/>
  <c r="Q49" i="61"/>
  <c r="U49" i="61" s="1"/>
  <c r="Y48" i="61"/>
  <c r="Q48" i="61"/>
  <c r="Y47" i="61"/>
  <c r="Q47" i="61"/>
  <c r="Y46" i="61"/>
  <c r="Q46" i="61"/>
  <c r="U46" i="61" s="1"/>
  <c r="Y45" i="61"/>
  <c r="Q45" i="61"/>
  <c r="Y43" i="61"/>
  <c r="Q43" i="61"/>
  <c r="Y42" i="61"/>
  <c r="Q42" i="61"/>
  <c r="U42" i="61" s="1"/>
  <c r="Y41" i="61"/>
  <c r="Q41" i="61"/>
  <c r="U41" i="61" s="1"/>
  <c r="Y40" i="61"/>
  <c r="Q40" i="61"/>
  <c r="Y39" i="61"/>
  <c r="Q39" i="61"/>
  <c r="Y37" i="61"/>
  <c r="Q37" i="61"/>
  <c r="U37" i="61" s="1"/>
  <c r="Y36" i="61"/>
  <c r="Q36" i="61"/>
  <c r="U36" i="61" s="1"/>
  <c r="Y35" i="61"/>
  <c r="Q35" i="61"/>
  <c r="Y34" i="61"/>
  <c r="Q34" i="61"/>
  <c r="Y33" i="61"/>
  <c r="Q33" i="61"/>
  <c r="Y32" i="61"/>
  <c r="R32" i="61"/>
  <c r="Q32" i="61"/>
  <c r="U32" i="61" s="1"/>
  <c r="Y30" i="61"/>
  <c r="Q30" i="61"/>
  <c r="U30" i="61" s="1"/>
  <c r="Y29" i="61"/>
  <c r="Q29" i="61"/>
  <c r="Y28" i="61"/>
  <c r="Q28" i="61"/>
  <c r="Y27" i="61"/>
  <c r="Q27" i="61"/>
  <c r="Y25" i="61"/>
  <c r="Q25" i="61"/>
  <c r="Y24" i="61"/>
  <c r="Q24" i="61"/>
  <c r="Y23" i="61"/>
  <c r="Q23" i="61"/>
  <c r="U23" i="61" s="1"/>
  <c r="Y22" i="61"/>
  <c r="Q22" i="61"/>
  <c r="Y21" i="61"/>
  <c r="Q21" i="61"/>
  <c r="Y20" i="61"/>
  <c r="Q20" i="61"/>
  <c r="Y19" i="61"/>
  <c r="Q19" i="61"/>
  <c r="U19" i="61" s="1"/>
  <c r="Y18" i="61"/>
  <c r="Q18" i="61"/>
  <c r="Y17" i="61"/>
  <c r="Q17" i="61"/>
  <c r="D7" i="61"/>
  <c r="R20" i="62" l="1"/>
  <c r="U20" i="62"/>
  <c r="R24" i="62"/>
  <c r="R21" i="62"/>
  <c r="U21" i="62"/>
  <c r="R25" i="62"/>
  <c r="U25" i="62"/>
  <c r="R30" i="62"/>
  <c r="U30" i="62"/>
  <c r="R51" i="61"/>
  <c r="U51" i="61"/>
  <c r="R39" i="61"/>
  <c r="U39" i="61"/>
  <c r="R17" i="61"/>
  <c r="U17" i="61"/>
  <c r="R21" i="61"/>
  <c r="U21" i="61"/>
  <c r="R25" i="61"/>
  <c r="U25" i="61"/>
  <c r="R18" i="61"/>
  <c r="U18" i="61"/>
  <c r="R22" i="61"/>
  <c r="U22" i="61"/>
  <c r="R27" i="61"/>
  <c r="U27" i="61"/>
  <c r="R56" i="61"/>
  <c r="U56" i="61"/>
  <c r="R43" i="61"/>
  <c r="U43" i="61"/>
  <c r="R57" i="61"/>
  <c r="U57" i="61"/>
  <c r="R40" i="61"/>
  <c r="U40" i="61"/>
  <c r="R45" i="61"/>
  <c r="U45" i="61"/>
  <c r="R34" i="61"/>
  <c r="U34" i="61"/>
  <c r="R52" i="61"/>
  <c r="U52" i="61"/>
  <c r="R35" i="61"/>
  <c r="U35" i="61"/>
  <c r="R28" i="61"/>
  <c r="U28" i="61"/>
  <c r="R47" i="61"/>
  <c r="U47" i="61"/>
  <c r="R20" i="61"/>
  <c r="U20" i="61"/>
  <c r="R24" i="61"/>
  <c r="U24" i="61"/>
  <c r="R29" i="61"/>
  <c r="U29" i="61"/>
  <c r="R33" i="61"/>
  <c r="U33" i="61"/>
  <c r="R48" i="61"/>
  <c r="U48" i="61"/>
  <c r="Y49" i="63"/>
  <c r="Y45" i="63"/>
  <c r="Y56" i="63"/>
  <c r="Y21" i="63"/>
  <c r="Y37" i="63"/>
  <c r="Y42" i="63"/>
  <c r="Y17" i="63"/>
  <c r="Y25" i="63"/>
  <c r="Y33" i="63"/>
  <c r="Y41" i="63"/>
  <c r="R55" i="62"/>
  <c r="R29" i="62"/>
  <c r="R37" i="62"/>
  <c r="R46" i="62"/>
  <c r="R42" i="62"/>
  <c r="R48" i="62"/>
  <c r="R57" i="62"/>
  <c r="R23" i="61"/>
  <c r="R58" i="61"/>
  <c r="Y34" i="63"/>
  <c r="O61" i="63"/>
  <c r="R41" i="61"/>
  <c r="R49" i="61"/>
  <c r="R18" i="62"/>
  <c r="R22" i="62"/>
  <c r="R27" i="62"/>
  <c r="R35" i="62"/>
  <c r="R40" i="62"/>
  <c r="R43" i="62"/>
  <c r="F61" i="63"/>
  <c r="J61" i="63"/>
  <c r="N61" i="63"/>
  <c r="Q18" i="63"/>
  <c r="K61" i="63"/>
  <c r="Q19" i="63"/>
  <c r="U19" i="63" s="1"/>
  <c r="I61" i="63"/>
  <c r="M61" i="63"/>
  <c r="Q22" i="63"/>
  <c r="U22" i="63" s="1"/>
  <c r="Q24" i="63"/>
  <c r="U24" i="63" s="1"/>
  <c r="Q27" i="63"/>
  <c r="Q28" i="63"/>
  <c r="Q29" i="63"/>
  <c r="U29" i="63" s="1"/>
  <c r="Q32" i="63"/>
  <c r="U32" i="63" s="1"/>
  <c r="Q33" i="63"/>
  <c r="U33" i="63" s="1"/>
  <c r="Q35" i="63"/>
  <c r="U35" i="63" s="1"/>
  <c r="Q36" i="63"/>
  <c r="Q37" i="63"/>
  <c r="U37" i="63" s="1"/>
  <c r="Q40" i="63"/>
  <c r="U40" i="63" s="1"/>
  <c r="Q41" i="63"/>
  <c r="Q42" i="63"/>
  <c r="U42" i="63" s="1"/>
  <c r="Q43" i="63"/>
  <c r="U43" i="63" s="1"/>
  <c r="Q45" i="63"/>
  <c r="Q46" i="63"/>
  <c r="U46" i="63" s="1"/>
  <c r="Q48" i="63"/>
  <c r="Q49" i="63"/>
  <c r="Q54" i="63"/>
  <c r="U54" i="63" s="1"/>
  <c r="Q58" i="63"/>
  <c r="U58" i="63" s="1"/>
  <c r="Q59" i="63"/>
  <c r="U59" i="63" s="1"/>
  <c r="Y57" i="63"/>
  <c r="R52" i="62"/>
  <c r="R59" i="62"/>
  <c r="Q20" i="63"/>
  <c r="U20" i="63" s="1"/>
  <c r="G61" i="63"/>
  <c r="Q56" i="63"/>
  <c r="T61" i="63"/>
  <c r="Q23" i="63"/>
  <c r="H61" i="63"/>
  <c r="L61" i="63"/>
  <c r="R19" i="61"/>
  <c r="R36" i="61"/>
  <c r="R54" i="61"/>
  <c r="Q52" i="63"/>
  <c r="U52" i="63" s="1"/>
  <c r="Q57" i="63"/>
  <c r="U57" i="63" s="1"/>
  <c r="W61" i="63"/>
  <c r="AA26" i="63" s="1"/>
  <c r="Q17" i="63"/>
  <c r="Y18" i="63"/>
  <c r="Q21" i="63"/>
  <c r="Y22" i="63"/>
  <c r="Q25" i="63"/>
  <c r="Y27" i="63"/>
  <c r="Q30" i="63"/>
  <c r="Q34" i="63"/>
  <c r="Q39" i="63"/>
  <c r="Q47" i="63"/>
  <c r="Y48" i="63"/>
  <c r="Q51" i="63"/>
  <c r="Y52" i="63"/>
  <c r="Y50" i="63"/>
  <c r="Q50" i="63"/>
  <c r="U50" i="63" s="1"/>
  <c r="Q55" i="63"/>
  <c r="U55" i="63" s="1"/>
  <c r="Y19" i="63"/>
  <c r="Y23" i="63"/>
  <c r="Y24" i="63"/>
  <c r="Y28" i="63"/>
  <c r="Y29" i="63"/>
  <c r="Y32" i="63"/>
  <c r="Y35" i="63"/>
  <c r="Y36" i="63"/>
  <c r="Y39" i="63"/>
  <c r="Y40" i="63"/>
  <c r="Y43" i="63"/>
  <c r="Y46" i="63"/>
  <c r="Y47" i="63"/>
  <c r="Y51" i="63"/>
  <c r="Y54" i="63"/>
  <c r="Y55" i="63"/>
  <c r="Y58" i="63"/>
  <c r="Y59" i="63"/>
  <c r="Y20" i="63"/>
  <c r="R32" i="63"/>
  <c r="R43" i="63"/>
  <c r="D61" i="63"/>
  <c r="AA57" i="62"/>
  <c r="AA52" i="62"/>
  <c r="AA48" i="62"/>
  <c r="AA43" i="62"/>
  <c r="AA40" i="62"/>
  <c r="AA35" i="62"/>
  <c r="AA27" i="62"/>
  <c r="AA22" i="62"/>
  <c r="AA18" i="62"/>
  <c r="AA56" i="62"/>
  <c r="AA51" i="62"/>
  <c r="AA47" i="62"/>
  <c r="AA39" i="62"/>
  <c r="AA34" i="62"/>
  <c r="AA30" i="62"/>
  <c r="AA25" i="62"/>
  <c r="AA21" i="62"/>
  <c r="AA17" i="62"/>
  <c r="AA58" i="62"/>
  <c r="AA54" i="62"/>
  <c r="AA45" i="62"/>
  <c r="AA41" i="62"/>
  <c r="AA36" i="62"/>
  <c r="AA28" i="62"/>
  <c r="AA23" i="62"/>
  <c r="AA59" i="62"/>
  <c r="AA55" i="62"/>
  <c r="AA50" i="62"/>
  <c r="AA46" i="62"/>
  <c r="AA42" i="62"/>
  <c r="AA37" i="62"/>
  <c r="AA33" i="62"/>
  <c r="AA29" i="62"/>
  <c r="AA24" i="62"/>
  <c r="AA20" i="62"/>
  <c r="AA49" i="62"/>
  <c r="AA32" i="62"/>
  <c r="AA19" i="62"/>
  <c r="R19" i="62"/>
  <c r="R23" i="62"/>
  <c r="R28" i="62"/>
  <c r="R32" i="62"/>
  <c r="R36" i="62"/>
  <c r="R41" i="62"/>
  <c r="R45" i="62"/>
  <c r="R49" i="62"/>
  <c r="R54" i="62"/>
  <c r="R58" i="62"/>
  <c r="Q61" i="62"/>
  <c r="U61" i="62" s="1"/>
  <c r="Y61" i="62"/>
  <c r="AA57" i="61"/>
  <c r="AA52" i="61"/>
  <c r="AA48" i="61"/>
  <c r="AA43" i="61"/>
  <c r="AA40" i="61"/>
  <c r="AA35" i="61"/>
  <c r="AA27" i="61"/>
  <c r="AA22" i="61"/>
  <c r="AA18" i="61"/>
  <c r="AA21" i="61"/>
  <c r="AA17" i="61"/>
  <c r="AA59" i="61"/>
  <c r="AA56" i="61"/>
  <c r="AA51" i="61"/>
  <c r="AA47" i="61"/>
  <c r="AA39" i="61"/>
  <c r="AA34" i="61"/>
  <c r="AA30" i="61"/>
  <c r="AA25" i="61"/>
  <c r="AA55" i="61"/>
  <c r="AA37" i="61"/>
  <c r="AA33" i="61"/>
  <c r="AA29" i="61"/>
  <c r="AA24" i="61"/>
  <c r="AA58" i="61"/>
  <c r="AA54" i="61"/>
  <c r="AA49" i="61"/>
  <c r="AA45" i="61"/>
  <c r="AA41" i="61"/>
  <c r="AA36" i="61"/>
  <c r="AA32" i="61"/>
  <c r="AA28" i="61"/>
  <c r="AA23" i="61"/>
  <c r="AA19" i="61"/>
  <c r="AA50" i="61"/>
  <c r="AA46" i="61"/>
  <c r="AA42" i="61"/>
  <c r="AA20" i="61"/>
  <c r="R30" i="61"/>
  <c r="R37" i="61"/>
  <c r="R42" i="61"/>
  <c r="R46" i="61"/>
  <c r="R50" i="61"/>
  <c r="R55" i="61"/>
  <c r="R59" i="61"/>
  <c r="Y61" i="61"/>
  <c r="Q61" i="61"/>
  <c r="U61" i="61" s="1"/>
  <c r="R33" i="63" l="1"/>
  <c r="R56" i="63"/>
  <c r="U56" i="63"/>
  <c r="R30" i="63"/>
  <c r="U30" i="63"/>
  <c r="R21" i="63"/>
  <c r="U21" i="63"/>
  <c r="R41" i="63"/>
  <c r="U41" i="63"/>
  <c r="R28" i="63"/>
  <c r="U28" i="63"/>
  <c r="R18" i="63"/>
  <c r="U18" i="63"/>
  <c r="R27" i="63"/>
  <c r="U27" i="63"/>
  <c r="R39" i="63"/>
  <c r="U39" i="63"/>
  <c r="R25" i="63"/>
  <c r="U25" i="63"/>
  <c r="R17" i="63"/>
  <c r="U17" i="63"/>
  <c r="R49" i="63"/>
  <c r="U49" i="63"/>
  <c r="R47" i="63"/>
  <c r="U47" i="63"/>
  <c r="R45" i="63"/>
  <c r="U45" i="63"/>
  <c r="R54" i="63"/>
  <c r="R51" i="63"/>
  <c r="U51" i="63"/>
  <c r="R34" i="63"/>
  <c r="U34" i="63"/>
  <c r="R23" i="63"/>
  <c r="U23" i="63"/>
  <c r="R48" i="63"/>
  <c r="U48" i="63"/>
  <c r="R36" i="63"/>
  <c r="U36" i="63"/>
  <c r="R42" i="63"/>
  <c r="R37" i="63"/>
  <c r="Y61" i="63"/>
  <c r="R19" i="63"/>
  <c r="R59" i="63"/>
  <c r="R24" i="63"/>
  <c r="R55" i="63"/>
  <c r="R20" i="63"/>
  <c r="R35" i="63"/>
  <c r="R58" i="63"/>
  <c r="R46" i="63"/>
  <c r="R29" i="63"/>
  <c r="R22" i="63"/>
  <c r="R57" i="63"/>
  <c r="R40" i="63"/>
  <c r="R52" i="63"/>
  <c r="R50" i="63"/>
  <c r="Q61" i="63"/>
  <c r="M63" i="62"/>
  <c r="I63" i="62"/>
  <c r="J63" i="62"/>
  <c r="L63" i="62"/>
  <c r="H63" i="62"/>
  <c r="R61" i="62"/>
  <c r="N63" i="62"/>
  <c r="O63" i="62"/>
  <c r="K63" i="62"/>
  <c r="G63" i="62"/>
  <c r="F63" i="62"/>
  <c r="D65" i="62"/>
  <c r="M63" i="61"/>
  <c r="I63" i="61"/>
  <c r="O63" i="61"/>
  <c r="L63" i="61"/>
  <c r="H63" i="61"/>
  <c r="R61" i="61"/>
  <c r="K63" i="61"/>
  <c r="G63" i="61"/>
  <c r="N63" i="61"/>
  <c r="J63" i="61"/>
  <c r="F63" i="61"/>
  <c r="D65" i="61"/>
  <c r="I63" i="63" l="1"/>
  <c r="U61" i="63"/>
  <c r="N63" i="63"/>
  <c r="Q63" i="62"/>
  <c r="O63" i="63"/>
  <c r="D65" i="63"/>
  <c r="J63" i="63"/>
  <c r="R61" i="63"/>
  <c r="M63" i="63"/>
  <c r="H63" i="63"/>
  <c r="G63" i="63"/>
  <c r="L63" i="63"/>
  <c r="F63" i="63"/>
  <c r="K63" i="63"/>
  <c r="Q63" i="61"/>
  <c r="Q63" i="63" l="1"/>
  <c r="Q17" i="53" l="1"/>
  <c r="U17" i="53" s="1"/>
  <c r="J14" i="3" l="1"/>
  <c r="T61" i="53" l="1"/>
  <c r="L61" i="53" l="1"/>
  <c r="M61" i="53"/>
  <c r="N61" i="53"/>
  <c r="Q22" i="53"/>
  <c r="U22" i="53" s="1"/>
  <c r="D8" i="53" l="1"/>
  <c r="D7" i="53"/>
  <c r="G72" i="53"/>
  <c r="G69" i="53"/>
  <c r="W61" i="53"/>
  <c r="O61" i="53"/>
  <c r="K61" i="53"/>
  <c r="J61" i="53"/>
  <c r="I61" i="53"/>
  <c r="H61" i="53"/>
  <c r="G61" i="53"/>
  <c r="F61" i="53"/>
  <c r="D61" i="53"/>
  <c r="Y59" i="53"/>
  <c r="Q59" i="53"/>
  <c r="U59" i="53" s="1"/>
  <c r="Y58" i="53"/>
  <c r="Q58" i="53"/>
  <c r="U58" i="53" s="1"/>
  <c r="Y57" i="53"/>
  <c r="Q57" i="53"/>
  <c r="U57" i="53" s="1"/>
  <c r="Y56" i="53"/>
  <c r="Q56" i="53"/>
  <c r="U56" i="53" s="1"/>
  <c r="Y55" i="53"/>
  <c r="Q55" i="53"/>
  <c r="U55" i="53" s="1"/>
  <c r="Y54" i="53"/>
  <c r="Q54" i="53"/>
  <c r="U54" i="53" s="1"/>
  <c r="Y52" i="53"/>
  <c r="Q52" i="53"/>
  <c r="U52" i="53" s="1"/>
  <c r="Y51" i="53"/>
  <c r="Q51" i="53"/>
  <c r="U51" i="53" s="1"/>
  <c r="Y50" i="53"/>
  <c r="Q50" i="53"/>
  <c r="U50" i="53" s="1"/>
  <c r="Y49" i="53"/>
  <c r="Q49" i="53"/>
  <c r="U49" i="53" s="1"/>
  <c r="Y48" i="53"/>
  <c r="Q48" i="53"/>
  <c r="U48" i="53" s="1"/>
  <c r="Y47" i="53"/>
  <c r="Q47" i="53"/>
  <c r="U47" i="53" s="1"/>
  <c r="Y46" i="53"/>
  <c r="Q46" i="53"/>
  <c r="U46" i="53" s="1"/>
  <c r="Y45" i="53"/>
  <c r="Q45" i="53"/>
  <c r="U45" i="53" s="1"/>
  <c r="Y43" i="53"/>
  <c r="Q43" i="53"/>
  <c r="U43" i="53" s="1"/>
  <c r="Y42" i="53"/>
  <c r="Q42" i="53"/>
  <c r="U42" i="53" s="1"/>
  <c r="Y41" i="53"/>
  <c r="Q41" i="53"/>
  <c r="U41" i="53" s="1"/>
  <c r="Y40" i="53"/>
  <c r="Q40" i="53"/>
  <c r="U40" i="53" s="1"/>
  <c r="Y39" i="53"/>
  <c r="Q39" i="53"/>
  <c r="U39" i="53" s="1"/>
  <c r="Y37" i="53"/>
  <c r="Q37" i="53"/>
  <c r="U37" i="53" s="1"/>
  <c r="Y36" i="53"/>
  <c r="Q36" i="53"/>
  <c r="U36" i="53" s="1"/>
  <c r="Y35" i="53"/>
  <c r="Q35" i="53"/>
  <c r="U35" i="53" s="1"/>
  <c r="Y34" i="53"/>
  <c r="Q34" i="53"/>
  <c r="U34" i="53" s="1"/>
  <c r="Y33" i="53"/>
  <c r="Q33" i="53"/>
  <c r="U33" i="53" s="1"/>
  <c r="Y32" i="53"/>
  <c r="Q32" i="53"/>
  <c r="U32" i="53" s="1"/>
  <c r="Y30" i="53"/>
  <c r="Q30" i="53"/>
  <c r="U30" i="53" s="1"/>
  <c r="Y29" i="53"/>
  <c r="Q29" i="53"/>
  <c r="U29" i="53" s="1"/>
  <c r="Y28" i="53"/>
  <c r="Q28" i="53"/>
  <c r="U28" i="53" s="1"/>
  <c r="Y27" i="53"/>
  <c r="Q27" i="53"/>
  <c r="U27" i="53" s="1"/>
  <c r="Y25" i="53"/>
  <c r="Q25" i="53"/>
  <c r="U25" i="53" s="1"/>
  <c r="Y24" i="53"/>
  <c r="Q24" i="53"/>
  <c r="U24" i="53" s="1"/>
  <c r="Y23" i="53"/>
  <c r="Q23" i="53"/>
  <c r="U23" i="53" s="1"/>
  <c r="Y22" i="53"/>
  <c r="R22" i="53"/>
  <c r="Y21" i="53"/>
  <c r="Q21" i="53"/>
  <c r="U21" i="53" s="1"/>
  <c r="Y20" i="53"/>
  <c r="Q20" i="53"/>
  <c r="U20" i="53" s="1"/>
  <c r="Y19" i="53"/>
  <c r="Q19" i="53"/>
  <c r="U19" i="53" s="1"/>
  <c r="Y18" i="53"/>
  <c r="Q18" i="53"/>
  <c r="U18" i="53" s="1"/>
  <c r="Y17" i="53"/>
  <c r="R17" i="53"/>
  <c r="R35" i="53" l="1"/>
  <c r="R37" i="53"/>
  <c r="R42" i="53"/>
  <c r="R46" i="53"/>
  <c r="R50" i="53"/>
  <c r="R55" i="53"/>
  <c r="R59" i="53"/>
  <c r="R18" i="53"/>
  <c r="R20" i="53"/>
  <c r="R24" i="53"/>
  <c r="R27" i="53"/>
  <c r="R29" i="53"/>
  <c r="R33" i="53"/>
  <c r="R40" i="53"/>
  <c r="R43" i="53"/>
  <c r="R48" i="53"/>
  <c r="R52" i="53"/>
  <c r="R57" i="53"/>
  <c r="R19" i="53"/>
  <c r="R21" i="53"/>
  <c r="R23" i="53"/>
  <c r="R25" i="53"/>
  <c r="R28" i="53"/>
  <c r="R30" i="53"/>
  <c r="R32" i="53"/>
  <c r="R34" i="53"/>
  <c r="R36" i="53"/>
  <c r="R39" i="53"/>
  <c r="R41" i="53"/>
  <c r="R45" i="53"/>
  <c r="R47" i="53"/>
  <c r="R49" i="53"/>
  <c r="R51" i="53"/>
  <c r="R54" i="53"/>
  <c r="R56" i="53"/>
  <c r="R58" i="53"/>
  <c r="D67" i="53"/>
  <c r="Y61" i="53"/>
  <c r="Q61" i="53"/>
  <c r="U61" i="53" s="1"/>
  <c r="D75" i="53" l="1"/>
  <c r="D67" i="63"/>
  <c r="D65" i="53"/>
  <c r="J63" i="53"/>
  <c r="M63" i="53"/>
  <c r="L63" i="53"/>
  <c r="N63" i="53"/>
  <c r="O63" i="53"/>
  <c r="R61" i="53"/>
  <c r="G63" i="53"/>
  <c r="I63" i="53"/>
  <c r="K63" i="53"/>
  <c r="F63" i="53"/>
  <c r="H63" i="53"/>
  <c r="AA61" i="53" l="1"/>
  <c r="D75" i="63"/>
  <c r="Q63" i="53"/>
  <c r="AA17" i="53" l="1"/>
  <c r="AA26" i="53"/>
  <c r="AA61" i="63"/>
  <c r="AA54" i="53"/>
  <c r="AA58" i="53"/>
  <c r="AA34" i="53"/>
  <c r="AA49" i="53"/>
  <c r="AA51" i="53"/>
  <c r="AA20" i="53"/>
  <c r="AA45" i="53"/>
  <c r="AA56" i="53"/>
  <c r="AA28" i="53"/>
  <c r="AA47" i="53"/>
  <c r="AA50" i="53"/>
  <c r="AA41" i="53"/>
  <c r="AA33" i="53"/>
  <c r="AA36" i="53"/>
  <c r="AA23" i="53"/>
  <c r="AA25" i="53"/>
  <c r="AA37" i="53"/>
  <c r="AA40" i="53"/>
  <c r="AA29" i="53"/>
  <c r="AA18" i="53"/>
  <c r="AA24" i="53"/>
  <c r="AA48" i="53"/>
  <c r="AA27" i="53"/>
  <c r="AA43" i="53"/>
  <c r="AA57" i="53"/>
  <c r="AA59" i="53"/>
  <c r="AA55" i="53"/>
  <c r="AA22" i="53"/>
  <c r="AA19" i="53"/>
  <c r="AA32" i="53"/>
  <c r="AA30" i="53"/>
  <c r="AA52" i="53"/>
  <c r="AA39" i="53"/>
  <c r="AA21" i="53"/>
  <c r="AA35" i="53"/>
  <c r="AA46" i="53"/>
  <c r="AA42" i="53"/>
  <c r="AA52" i="63" l="1"/>
  <c r="AA36" i="63"/>
  <c r="AA54" i="63"/>
  <c r="AA27" i="63"/>
  <c r="AA17" i="63"/>
  <c r="AA22" i="63"/>
  <c r="AA23" i="63"/>
  <c r="AA20" i="63"/>
  <c r="AA47" i="63"/>
  <c r="AA32" i="63"/>
  <c r="AA19" i="63"/>
  <c r="AA42" i="63"/>
  <c r="AA55" i="63"/>
  <c r="AA34" i="63"/>
  <c r="AA40" i="63"/>
  <c r="AA41" i="63"/>
  <c r="AA46" i="63"/>
  <c r="AA45" i="63"/>
  <c r="AA33" i="63"/>
  <c r="AA39" i="63"/>
  <c r="AA24" i="63"/>
  <c r="AA51" i="63"/>
  <c r="AA57" i="63"/>
  <c r="AA48" i="63"/>
  <c r="AA18" i="63"/>
  <c r="AA56" i="63"/>
  <c r="AA43" i="63"/>
  <c r="AA21" i="63"/>
  <c r="AA49" i="63"/>
  <c r="AA37" i="63"/>
  <c r="AA29" i="63"/>
  <c r="AA25" i="63"/>
  <c r="AA50" i="63"/>
  <c r="AA30" i="63"/>
  <c r="AA35" i="63"/>
  <c r="AA28" i="63"/>
  <c r="AA58" i="63"/>
  <c r="AA59" i="63"/>
</calcChain>
</file>

<file path=xl/sharedStrings.xml><?xml version="1.0" encoding="utf-8"?>
<sst xmlns="http://schemas.openxmlformats.org/spreadsheetml/2006/main" count="464" uniqueCount="200">
  <si>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</si>
  <si>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</si>
  <si>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</si>
  <si>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</si>
  <si>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</si>
  <si>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</si>
  <si>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</si>
  <si>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</si>
  <si>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</si>
  <si>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</si>
  <si>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</si>
  <si>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</si>
  <si>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</si>
  <si>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</si>
  <si>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</si>
  <si>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</si>
  <si>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</si>
  <si>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Aide socio-familiale en formation</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</si>
  <si>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</si>
  <si>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</si>
  <si>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</si>
  <si>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</si>
  <si>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</si>
  <si>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</si>
  <si>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</si>
  <si>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</si>
  <si>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</si>
  <si>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</si>
  <si>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</si>
  <si>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</si>
  <si>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</si>
  <si>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</si>
  <si>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</si>
  <si>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</si>
  <si>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</si>
  <si>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</si>
  <si>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</si>
  <si>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</si>
  <si>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</si>
  <si>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</si>
  <si>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</si>
  <si>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</si>
  <si>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</si>
  <si>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</si>
  <si>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</si>
  <si>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</si>
  <si>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</si>
  <si>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</si>
  <si>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</si>
  <si>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</si>
  <si>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</si>
  <si>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</si>
  <si>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</si>
  <si>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</si>
  <si>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Aide socio-familiale</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</si>
  <si>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</si>
  <si>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</si>
  <si>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</si>
  <si>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</si>
  <si>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</si>
  <si>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</si>
  <si>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</si>
  <si>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</si>
  <si>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</si>
  <si>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</si>
  <si>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</si>
  <si>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</si>
  <si>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</si>
  <si>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</si>
  <si>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</si>
  <si>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</si>
  <si>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Nombre d'ETP total</t>
  </si>
  <si>
    <t>TOTAL ETP</t>
  </si>
  <si>
    <t>Nombre de personnes composant le nombre d’ETP total</t>
  </si>
  <si>
    <t>Salaires (Charge brute totale + part patronale, y compris le 13e mois)</t>
  </si>
  <si>
    <t>VERIFICATION
SALAIRES - ETP</t>
  </si>
  <si>
    <t>ETP
Administration</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</si>
  <si>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</si>
  <si>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</si>
  <si>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</si>
  <si>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</si>
  <si>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</si>
  <si>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</si>
  <si>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</si>
  <si>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</si>
  <si>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</si>
  <si>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</si>
  <si>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</si>
  <si>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</si>
  <si>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</si>
  <si>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</si>
  <si>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</si>
  <si>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</si>
  <si>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</si>
  <si>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</si>
  <si>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</si>
  <si>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</si>
  <si>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</si>
  <si>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</si>
  <si>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</si>
  <si>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</si>
  <si>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</si>
  <si>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</si>
  <si>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</si>
  <si>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</si>
  <si>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</si>
  <si>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</si>
  <si>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</si>
  <si>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</si>
  <si>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</si>
  <si>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</si>
  <si>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</si>
  <si>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Établissement à séjour intermittent - Service d'hébergement</t>
  </si>
  <si>
    <t>ETP
Direction</t>
  </si>
  <si>
    <t>ETP
Coordination/ Organisation</t>
  </si>
  <si>
    <t>ETP
Logistique</t>
  </si>
  <si>
    <t>ETP
Soins/
Socio-pédagogique</t>
  </si>
  <si>
    <t>Universitaire psychologue/Pédagogue</t>
  </si>
  <si>
    <t>Salarié non diplômé - Nettoyage</t>
  </si>
  <si>
    <t>Les auxiliaires de vie en formation (2e et 3e année), les aides-soignants en apprentissage pour adultes, les jobs de vacances, les apprentis et les personnes qui bénéficient d'une préretraite (ETP et frais) ne sont pas à recenser dans ce formulaire.</t>
  </si>
  <si>
    <t>Universitaire psychologue</t>
  </si>
  <si>
    <t>1a</t>
  </si>
  <si>
    <t>1b</t>
  </si>
  <si>
    <t>1c</t>
  </si>
  <si>
    <t>1d</t>
  </si>
  <si>
    <t>1f</t>
  </si>
  <si>
    <t>1g</t>
  </si>
  <si>
    <t>1h</t>
  </si>
  <si>
    <t>1i</t>
  </si>
  <si>
    <t>1j</t>
  </si>
  <si>
    <t>1e</t>
  </si>
  <si>
    <t>1bis</t>
  </si>
  <si>
    <t>3bis</t>
  </si>
  <si>
    <t>VERIFICATION ETP</t>
  </si>
  <si>
    <t>VERIFICATION ETP - Nombre de personnes</t>
  </si>
  <si>
    <t>TYPE D'ACTIVITE en 2022 :</t>
  </si>
  <si>
    <t>Données demandées dans le cadre de l'article 395bis du CSS - Recensement des données 2022
Formulaire n°1: Identification de la structure
(Explications : voir fiche technique 1)</t>
  </si>
  <si>
    <t>Données demandées dans le cadre de l'article 395bis du CSS - Recensement des données 2022
 Formulaire n°2 SAS : Recensement du personnel salarié par activité
(Explications : voir fiche technique 2)</t>
  </si>
  <si>
    <t>Orthophoniste</t>
  </si>
  <si>
    <t>Données demandées dans le cadre de l'article 395bis du CSS - Recensement des données 2022
 Formulaire n°2 FHL : Recensement du personnel salarié par activité
(Explications : voir fiche technique 2)</t>
  </si>
  <si>
    <t>Données demandées dans le cadre de l'article 395bis du CSS - Recensement des données 2022
 Formulaire n°2 ETAT : Recensement du personnel salarié par activité
(Explications : voir fiche technique 2)</t>
  </si>
  <si>
    <t>Données demandées dans le cadre de l'article 395bis du CSS - Recensement des données 2022
 Formulaire n°2 TOTAL : Recensement du personnel salarié par activité
(Explications : voir fiche technique 2)</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</si>
  <si>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</si>
  <si>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</si>
  <si>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</si>
  <si>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</si>
  <si>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</si>
  <si>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</si>
  <si>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</si>
  <si>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</si>
  <si>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</si>
  <si>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 moyens</t>
  </si>
  <si>
    <t>Montant en EUR</t>
  </si>
  <si>
    <t>Apprentis ALP</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</si>
  <si>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</si>
  <si>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</si>
  <si>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</si>
  <si>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</si>
  <si>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</si>
  <si>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</si>
  <si>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</si>
  <si>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Les heures recensées ont-elles été facturées dans leur totalité ?</t>
  </si>
  <si>
    <t>Heures effectuées par le personnel avec contrat de travail avec la structure</t>
  </si>
  <si>
    <t>Heures effectuées par le personnel sans contrat de travail avec la structure</t>
  </si>
  <si>
    <t>Heures facturables au profit de la structure</t>
  </si>
  <si>
    <t>Heures facturables au profit d'une autre structure</t>
  </si>
  <si>
    <t>Heures facturables par des freelances</t>
  </si>
  <si>
    <t>Heures facturables par du personnel avec un contrat de travail d'une autre structure</t>
  </si>
  <si>
    <t>de type RAS</t>
  </si>
  <si>
    <t>de type CSS</t>
  </si>
  <si>
    <t>de type ESI</t>
  </si>
  <si>
    <t>de type ESC</t>
  </si>
  <si>
    <t>HEURES TRPS1 AEV</t>
  </si>
  <si>
    <t>HEURES TRPS1 AAI individuelles</t>
  </si>
  <si>
    <t>HEURES TRPS1 AAI en groupe</t>
  </si>
  <si>
    <t>HEURES TRPS1 Garde individuelle (y compris majorée)</t>
  </si>
  <si>
    <t>HEURES TRPS1 Garde en groupe (y compris majorée)</t>
  </si>
  <si>
    <t>HEURES TRPS1 Garde déplacements</t>
  </si>
  <si>
    <t>HEURES TRPS1 Garde de nuit</t>
  </si>
  <si>
    <t>HEURES TRPS1 Ménage</t>
  </si>
  <si>
    <t>HEURES TRPS1 Formations</t>
  </si>
  <si>
    <t>HEURES TRPS1 AAE (y compris majorée)</t>
  </si>
  <si>
    <t>Heures facturables à des clients d'une autre structure</t>
  </si>
  <si>
    <t>HEURES TRPS2 AEV</t>
  </si>
  <si>
    <t>HEURES TRPS2 AAI individuelles</t>
  </si>
  <si>
    <t>HEURES TRPS2 AAI en groupe</t>
  </si>
  <si>
    <t>HEURES TRPS2 Garde individuelle (y compris majorée)</t>
  </si>
  <si>
    <t>HEURES TRPS2 Garde en groupe (y compris majorée)</t>
  </si>
  <si>
    <t>HEURES TRPS2 Garde déplacements</t>
  </si>
  <si>
    <t>HEURES TRPS2 Garde de nuit</t>
  </si>
  <si>
    <t>HEURES TRPS2 Ménage</t>
  </si>
  <si>
    <t>HEURES TRPS2 Formations</t>
  </si>
  <si>
    <t>HEURES TRPS2 AAE (y compris majorée)</t>
  </si>
  <si>
    <t>TOTAL HEURES TRPS1</t>
  </si>
  <si>
    <t>TOTAL RENSEIGNE DANS LE FORMULAIRE F6</t>
  </si>
  <si>
    <t>Données demandées dans le cadre de l'article 395bis du CSS - Recensement des données 2022
Formulaire n°5 : Renseignements complémentaires
(Explications : voir fiche technique 5)</t>
  </si>
  <si>
    <t>Données demandées dans le cadre de l'article 395bis du CSS - Recensement des données 2022
Formulaire n°6 : Prestations assurance dépendance
(Explications : voir fiche technique 6)</t>
  </si>
  <si>
    <t>Données demandées dans le cadre de l'article 395bis du CSS - Recensement des données 2022
 Formulaire n°7 : Recensement de la sous traitance SANS contrat d'aide et de soins avec la CNS
(Explications : voir fiche technique 7)</t>
  </si>
  <si>
    <t>CA20 / CS10</t>
  </si>
  <si>
    <t>CA2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</si>
</sst>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_-* #,##0.00\ [$€-1]_-;\-* #,##0.00\ [$€-1]_-;_-* &quot;-&quot;??\ [$€-1]_-"/>
    <numFmt numFmtId="166" formatCode="_(* #,##0_);_(* \(#,##0\);_(* &quot;-&quot;_);_(@_)"/>
    <numFmt numFmtId="167" formatCode="_(&quot;$&quot;* #,##0_);_(&quot;$&quot;* \(#,##0\);_(&quot;$&quot;* &quot;-&quot;_);_(@_)"/>
    <numFmt numFmtId="168" formatCode="dd\ /\ mm\ /\ yy"/>
    <numFmt numFmtId="169" formatCode="mmmm"/>
    <numFmt numFmtId="170" formatCode="dd"/>
    <numFmt numFmtId="171"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00">
    <xf numFmtId="0" fontId="0" fillId="0" borderId="0"/>
    <xf numFmtId="4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5"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5"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5"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5"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5"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5"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5"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5"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5"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5"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5"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5"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5"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5"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5"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5"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5"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5"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5"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5"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5" fontId="19" fillId="0" borderId="29" applyNumberFormat="0" applyFill="0" applyAlignment="0" applyProtection="0"/>
    <xf numFmtId="0" fontId="19" fillId="0" borderId="29" applyNumberFormat="0" applyFill="0" applyAlignment="0" applyProtection="0"/>
    <xf numFmtId="166" fontId="5" fillId="0" borderId="0" applyFont="0" applyFill="0" applyBorder="0" applyAlignment="0" applyProtection="0"/>
    <xf numFmtId="0" fontId="5" fillId="31" borderId="30" applyNumberFormat="0" applyFont="0" applyAlignment="0" applyProtection="0"/>
    <xf numFmtId="165" fontId="5" fillId="31" borderId="30" applyNumberFormat="0" applyFont="0" applyAlignment="0" applyProtection="0"/>
    <xf numFmtId="0" fontId="5" fillId="31" borderId="30" applyNumberFormat="0" applyFont="0" applyAlignment="0" applyProtection="0"/>
    <xf numFmtId="167" fontId="5" fillId="0" borderId="0" applyFont="0" applyFill="0" applyBorder="0" applyAlignment="0" applyProtection="0"/>
    <xf numFmtId="0" fontId="20" fillId="17" borderId="28" applyNumberFormat="0" applyAlignment="0" applyProtection="0"/>
    <xf numFmtId="165" fontId="20" fillId="17" borderId="28" applyNumberFormat="0" applyAlignment="0" applyProtection="0"/>
    <xf numFmtId="0" fontId="20" fillId="17" borderId="28" applyNumberFormat="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5"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5" fontId="23" fillId="0" borderId="0" applyNumberFormat="0" applyFill="0" applyBorder="0" applyAlignment="0" applyProtection="0">
      <alignment vertical="top"/>
      <protection locked="0"/>
    </xf>
    <xf numFmtId="165" fontId="24" fillId="0" borderId="0" applyNumberFormat="0" applyFill="0" applyBorder="0" applyAlignment="0" applyProtection="0">
      <alignment vertical="top"/>
      <protection locked="0"/>
    </xf>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7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0" fontId="12" fillId="0" borderId="0"/>
    <xf numFmtId="0" fontId="12" fillId="0" borderId="0"/>
    <xf numFmtId="165" fontId="11" fillId="0" borderId="0"/>
    <xf numFmtId="0" fontId="12" fillId="0" borderId="0"/>
    <xf numFmtId="0" fontId="12" fillId="0" borderId="0"/>
    <xf numFmtId="165" fontId="11" fillId="0" borderId="0"/>
    <xf numFmtId="0"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165" fontId="5" fillId="0" borderId="0"/>
    <xf numFmtId="0" fontId="12" fillId="0" borderId="0"/>
    <xf numFmtId="165"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5" fillId="0" borderId="0"/>
    <xf numFmtId="165" fontId="5" fillId="0" borderId="0"/>
    <xf numFmtId="0" fontId="12"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2" fillId="0" borderId="0"/>
    <xf numFmtId="165" fontId="11" fillId="0" borderId="0"/>
    <xf numFmtId="0" fontId="12" fillId="0" borderId="0"/>
    <xf numFmtId="165" fontId="12" fillId="0" borderId="0"/>
    <xf numFmtId="165" fontId="11" fillId="0" borderId="0"/>
    <xf numFmtId="165" fontId="1" fillId="0" borderId="0"/>
    <xf numFmtId="165" fontId="1" fillId="0" borderId="0"/>
    <xf numFmtId="0" fontId="1" fillId="0" borderId="0"/>
    <xf numFmtId="165" fontId="26" fillId="0" borderId="0"/>
    <xf numFmtId="165"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5" fontId="5" fillId="0" borderId="0"/>
    <xf numFmtId="0" fontId="5" fillId="0" borderId="0"/>
    <xf numFmtId="165" fontId="5" fillId="0" borderId="0"/>
    <xf numFmtId="165" fontId="12" fillId="0" borderId="0"/>
    <xf numFmtId="165" fontId="11" fillId="0" borderId="0"/>
    <xf numFmtId="0" fontId="5" fillId="0" borderId="0"/>
    <xf numFmtId="165" fontId="5" fillId="0" borderId="0"/>
    <xf numFmtId="0" fontId="5" fillId="0" borderId="0"/>
    <xf numFmtId="165"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5" fontId="5" fillId="0" borderId="0"/>
    <xf numFmtId="0" fontId="5" fillId="0" borderId="0"/>
    <xf numFmtId="0" fontId="12" fillId="0" borderId="0"/>
    <xf numFmtId="165" fontId="5" fillId="0" borderId="0"/>
    <xf numFmtId="0" fontId="11" fillId="0" borderId="0"/>
    <xf numFmtId="0" fontId="12" fillId="0" borderId="0"/>
    <xf numFmtId="165" fontId="12" fillId="0" borderId="0"/>
    <xf numFmtId="165" fontId="11" fillId="0" borderId="0"/>
    <xf numFmtId="165"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5" fontId="5" fillId="0" borderId="0"/>
    <xf numFmtId="165" fontId="12" fillId="0" borderId="0"/>
    <xf numFmtId="165" fontId="11" fillId="0" borderId="0"/>
    <xf numFmtId="0" fontId="5"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5" fontId="17" fillId="11" borderId="0" applyNumberFormat="0" applyBorder="0" applyAlignment="0" applyProtection="0"/>
    <xf numFmtId="165"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5"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cellStyleXfs>
  <cellXfs count="288">
    <xf numFmtId="0" fontId="0" fillId="0" borderId="0" xfId="0"/>
    <xf numFmtId="0" fontId="3" fillId="0" borderId="0" xfId="2" applyFont="1" applyAlignment="1" applyProtection="1">
      <alignment vertical="center"/>
    </xf>
    <xf numFmtId="0" fontId="3" fillId="0" borderId="0" xfId="2" applyFont="1" applyBorder="1" applyAlignment="1" applyProtection="1">
      <alignment vertical="center"/>
    </xf>
    <xf numFmtId="0" fontId="3" fillId="0" borderId="0" xfId="2" applyFont="1" applyFill="1" applyAlignment="1" applyProtection="1">
      <alignment vertical="center"/>
    </xf>
    <xf numFmtId="0" fontId="3" fillId="0" borderId="0" xfId="2" applyFont="1" applyFill="1" applyBorder="1" applyAlignment="1" applyProtection="1">
      <alignment vertical="center"/>
    </xf>
    <xf numFmtId="0" fontId="4" fillId="2" borderId="2" xfId="2" applyFont="1" applyFill="1" applyBorder="1" applyAlignment="1" applyProtection="1">
      <alignment vertical="center"/>
    </xf>
    <xf numFmtId="0" fontId="3" fillId="2" borderId="3" xfId="2" applyFont="1" applyFill="1" applyBorder="1" applyAlignment="1" applyProtection="1">
      <alignment vertical="center"/>
    </xf>
    <xf numFmtId="0" fontId="3" fillId="0" borderId="7" xfId="2" applyFont="1" applyBorder="1" applyAlignment="1" applyProtection="1">
      <alignment vertical="center"/>
    </xf>
    <xf numFmtId="0" fontId="4" fillId="0" borderId="0" xfId="2" applyFont="1" applyBorder="1" applyAlignment="1" applyProtection="1">
      <alignment vertical="center"/>
    </xf>
    <xf numFmtId="0" fontId="7" fillId="0" borderId="0" xfId="2" applyFont="1" applyAlignment="1" applyProtection="1">
      <alignment vertical="center"/>
    </xf>
    <xf numFmtId="0" fontId="4" fillId="3" borderId="2" xfId="2" applyFont="1" applyFill="1" applyBorder="1" applyAlignment="1" applyProtection="1">
      <alignment vertical="center"/>
    </xf>
    <xf numFmtId="0" fontId="3" fillId="0" borderId="7" xfId="2" applyFont="1" applyFill="1" applyBorder="1" applyAlignment="1" applyProtection="1">
      <alignment vertical="center"/>
    </xf>
    <xf numFmtId="0" fontId="4" fillId="0" borderId="1" xfId="2" applyFont="1" applyBorder="1" applyAlignment="1" applyProtection="1">
      <alignment vertical="center"/>
    </xf>
    <xf numFmtId="0" fontId="0" fillId="0" borderId="0" xfId="0" applyFont="1" applyBorder="1" applyAlignment="1" applyProtection="1">
      <alignment vertical="center"/>
    </xf>
    <xf numFmtId="0" fontId="3" fillId="0" borderId="14" xfId="2" applyFont="1" applyFill="1" applyBorder="1" applyAlignment="1" applyProtection="1">
      <alignment vertical="center"/>
    </xf>
    <xf numFmtId="4" fontId="7" fillId="0" borderId="0" xfId="2" applyNumberFormat="1" applyFont="1" applyAlignment="1" applyProtection="1">
      <alignment vertical="center"/>
    </xf>
    <xf numFmtId="0" fontId="0" fillId="0" borderId="0" xfId="0" applyFont="1" applyAlignment="1" applyProtection="1">
      <alignment vertical="center"/>
    </xf>
    <xf numFmtId="0" fontId="3" fillId="2" borderId="1" xfId="2" applyFont="1" applyFill="1" applyBorder="1" applyAlignment="1" applyProtection="1">
      <alignment horizontal="center" vertical="center"/>
    </xf>
    <xf numFmtId="0" fontId="3" fillId="0" borderId="0" xfId="2" applyFont="1" applyAlignment="1" applyProtection="1">
      <alignment horizontal="center" vertical="center"/>
    </xf>
    <xf numFmtId="2" fontId="3" fillId="2" borderId="3" xfId="2" applyNumberFormat="1" applyFont="1" applyFill="1" applyBorder="1" applyAlignment="1" applyProtection="1">
      <alignment horizontal="center" vertical="center"/>
    </xf>
    <xf numFmtId="2" fontId="3" fillId="2" borderId="4" xfId="2" applyNumberFormat="1" applyFont="1" applyFill="1" applyBorder="1" applyAlignment="1" applyProtection="1">
      <alignment horizontal="center" vertical="center"/>
    </xf>
    <xf numFmtId="2" fontId="3" fillId="0" borderId="0" xfId="2" applyNumberFormat="1" applyFont="1" applyFill="1" applyBorder="1" applyAlignment="1" applyProtection="1">
      <alignment horizontal="center" vertical="center"/>
    </xf>
    <xf numFmtId="2" fontId="3" fillId="2" borderId="1" xfId="2" applyNumberFormat="1" applyFont="1" applyFill="1" applyBorder="1" applyAlignment="1" applyProtection="1">
      <alignment horizontal="center" vertical="center"/>
    </xf>
    <xf numFmtId="0" fontId="3" fillId="2" borderId="4" xfId="2" applyFont="1" applyFill="1" applyBorder="1" applyAlignment="1" applyProtection="1">
      <alignment horizontal="left" vertical="center"/>
    </xf>
    <xf numFmtId="0" fontId="3" fillId="2" borderId="1" xfId="2" applyFont="1" applyFill="1" applyBorder="1" applyAlignment="1" applyProtection="1">
      <alignment horizontal="left" vertical="center"/>
    </xf>
    <xf numFmtId="0" fontId="7" fillId="4" borderId="3" xfId="2" applyFont="1" applyFill="1" applyBorder="1" applyAlignment="1" applyProtection="1">
      <alignment vertical="center"/>
    </xf>
    <xf numFmtId="0" fontId="3" fillId="2" borderId="4" xfId="2" applyFont="1" applyFill="1" applyBorder="1" applyAlignment="1" applyProtection="1">
      <alignment horizontal="center" vertical="center"/>
    </xf>
    <xf numFmtId="4" fontId="3" fillId="2" borderId="1" xfId="2" applyNumberFormat="1" applyFont="1" applyFill="1" applyBorder="1" applyAlignment="1" applyProtection="1">
      <alignment horizontal="right" vertical="center"/>
    </xf>
    <xf numFmtId="4" fontId="3" fillId="0" borderId="0" xfId="2" applyNumberFormat="1" applyFont="1" applyFill="1" applyBorder="1" applyAlignment="1" applyProtection="1">
      <alignment horizontal="right" vertical="center"/>
    </xf>
    <xf numFmtId="0" fontId="3" fillId="0" borderId="10" xfId="2" applyFont="1" applyFill="1" applyBorder="1" applyAlignment="1" applyProtection="1">
      <alignment vertical="center"/>
    </xf>
    <xf numFmtId="4" fontId="3" fillId="0" borderId="0" xfId="2" applyNumberFormat="1" applyFont="1" applyAlignment="1" applyProtection="1">
      <alignment horizontal="right" vertical="center"/>
    </xf>
    <xf numFmtId="0" fontId="3" fillId="3" borderId="4" xfId="2" applyFont="1" applyFill="1" applyBorder="1" applyAlignment="1" applyProtection="1">
      <alignment vertical="center"/>
    </xf>
    <xf numFmtId="0" fontId="4" fillId="0" borderId="0" xfId="2" applyFont="1" applyAlignment="1" applyProtection="1">
      <alignment vertical="center"/>
    </xf>
    <xf numFmtId="0" fontId="3" fillId="0" borderId="0" xfId="2" quotePrefix="1" applyFont="1" applyAlignment="1" applyProtection="1">
      <alignment horizontal="center" vertical="center"/>
    </xf>
    <xf numFmtId="0" fontId="3" fillId="0" borderId="0" xfId="2" applyFont="1" applyAlignment="1" applyProtection="1">
      <alignment horizontal="right" vertical="center"/>
    </xf>
    <xf numFmtId="10" fontId="3" fillId="0" borderId="0" xfId="11" applyNumberFormat="1" applyFont="1" applyBorder="1" applyAlignment="1" applyProtection="1">
      <alignment vertical="center"/>
    </xf>
    <xf numFmtId="0" fontId="3" fillId="3" borderId="4" xfId="2" applyFont="1" applyFill="1" applyBorder="1" applyAlignment="1" applyProtection="1">
      <alignment horizontal="center" vertical="center"/>
    </xf>
    <xf numFmtId="4" fontId="3" fillId="2" borderId="4" xfId="2" applyNumberFormat="1" applyFont="1" applyFill="1" applyBorder="1" applyAlignment="1" applyProtection="1">
      <alignment vertical="center"/>
    </xf>
    <xf numFmtId="2" fontId="3" fillId="2" borderId="14" xfId="2" applyNumberFormat="1" applyFont="1" applyFill="1" applyBorder="1" applyAlignment="1" applyProtection="1">
      <alignment horizontal="center" vertical="center"/>
    </xf>
    <xf numFmtId="2" fontId="3" fillId="2" borderId="2" xfId="2" applyNumberFormat="1" applyFont="1" applyFill="1" applyBorder="1" applyAlignment="1" applyProtection="1">
      <alignment horizontal="center" vertical="center"/>
    </xf>
    <xf numFmtId="0" fontId="0" fillId="0" borderId="7" xfId="0" applyFont="1" applyBorder="1" applyAlignment="1" applyProtection="1">
      <alignment vertical="center"/>
    </xf>
    <xf numFmtId="0" fontId="13" fillId="0" borderId="7" xfId="0" applyFont="1" applyBorder="1" applyAlignment="1" applyProtection="1">
      <alignment horizontal="left" vertical="center"/>
    </xf>
    <xf numFmtId="0" fontId="39" fillId="0" borderId="0" xfId="2" applyFont="1" applyBorder="1" applyAlignment="1" applyProtection="1">
      <alignment horizontal="center" vertical="center"/>
    </xf>
    <xf numFmtId="0" fontId="39" fillId="0" borderId="0" xfId="2" applyFont="1" applyAlignment="1" applyProtection="1">
      <alignment horizontal="center" vertical="center"/>
    </xf>
    <xf numFmtId="0" fontId="39" fillId="0" borderId="12" xfId="2" applyFont="1" applyBorder="1" applyAlignment="1" applyProtection="1">
      <alignment horizontal="center" vertical="center"/>
    </xf>
    <xf numFmtId="0" fontId="39" fillId="0" borderId="8" xfId="2" applyFont="1" applyBorder="1" applyAlignment="1" applyProtection="1">
      <alignment horizontal="center" vertical="center"/>
    </xf>
    <xf numFmtId="0" fontId="39" fillId="0" borderId="13" xfId="2" applyFont="1" applyBorder="1" applyAlignment="1" applyProtection="1">
      <alignment horizontal="center" vertical="center"/>
    </xf>
    <xf numFmtId="0" fontId="37" fillId="0" borderId="7" xfId="2" applyFont="1" applyBorder="1" applyAlignment="1" applyProtection="1">
      <alignment vertical="center"/>
    </xf>
    <xf numFmtId="0" fontId="14" fillId="0" borderId="0" xfId="2" applyFont="1" applyBorder="1" applyAlignment="1" applyProtection="1">
      <alignment horizontal="left" vertical="center"/>
    </xf>
    <xf numFmtId="0" fontId="14" fillId="0" borderId="11" xfId="2" applyFont="1" applyBorder="1" applyAlignment="1" applyProtection="1">
      <alignment horizontal="left" vertical="center"/>
    </xf>
    <xf numFmtId="0" fontId="14" fillId="0" borderId="7" xfId="2" applyFont="1" applyBorder="1" applyAlignment="1" applyProtection="1">
      <alignment vertical="center"/>
    </xf>
    <xf numFmtId="0" fontId="14" fillId="0" borderId="7" xfId="2" applyFont="1" applyBorder="1" applyAlignment="1" applyProtection="1">
      <alignment horizontal="right" vertical="center"/>
    </xf>
    <xf numFmtId="0" fontId="14" fillId="8" borderId="7" xfId="2" applyFont="1" applyFill="1" applyBorder="1" applyAlignment="1" applyProtection="1">
      <alignment vertical="center"/>
    </xf>
    <xf numFmtId="0" fontId="0" fillId="0" borderId="0" xfId="0" applyFont="1" applyFill="1" applyAlignment="1" applyProtection="1">
      <alignment vertical="center"/>
    </xf>
    <xf numFmtId="0" fontId="0" fillId="0" borderId="10" xfId="0" applyFont="1" applyBorder="1" applyAlignment="1" applyProtection="1">
      <alignment vertical="center"/>
    </xf>
    <xf numFmtId="0" fontId="14" fillId="0" borderId="10" xfId="2" applyFont="1" applyBorder="1" applyAlignment="1" applyProtection="1">
      <alignment horizontal="left" vertical="center"/>
    </xf>
    <xf numFmtId="0" fontId="14" fillId="0" borderId="15" xfId="2" applyFont="1" applyBorder="1" applyAlignment="1" applyProtection="1">
      <alignment horizontal="left" vertical="center"/>
    </xf>
    <xf numFmtId="0" fontId="14" fillId="0" borderId="0" xfId="2" applyFont="1" applyBorder="1" applyAlignment="1" applyProtection="1">
      <alignment vertical="center"/>
    </xf>
    <xf numFmtId="0" fontId="14" fillId="0" borderId="12" xfId="2" applyFont="1" applyBorder="1" applyAlignment="1" applyProtection="1">
      <alignment vertical="center"/>
    </xf>
    <xf numFmtId="0" fontId="0" fillId="0" borderId="8" xfId="0" applyFont="1" applyBorder="1" applyAlignment="1" applyProtection="1">
      <alignment vertical="center"/>
    </xf>
    <xf numFmtId="0" fontId="14" fillId="0" borderId="8" xfId="2" applyFont="1" applyBorder="1" applyAlignment="1" applyProtection="1">
      <alignment horizontal="left" vertical="center"/>
    </xf>
    <xf numFmtId="0" fontId="14" fillId="0" borderId="13" xfId="2" applyFont="1" applyBorder="1" applyAlignment="1" applyProtection="1">
      <alignment horizontal="left" vertical="center"/>
    </xf>
    <xf numFmtId="0" fontId="14" fillId="0" borderId="0" xfId="2" applyFont="1" applyFill="1" applyBorder="1" applyAlignment="1" applyProtection="1">
      <alignment horizontal="left" vertical="center"/>
    </xf>
    <xf numFmtId="0" fontId="14" fillId="0" borderId="14" xfId="2" applyFont="1" applyBorder="1" applyAlignment="1" applyProtection="1">
      <alignment vertical="center"/>
    </xf>
    <xf numFmtId="0" fontId="0" fillId="0" borderId="15" xfId="0" applyFont="1" applyBorder="1" applyAlignment="1" applyProtection="1">
      <alignment vertical="center"/>
    </xf>
    <xf numFmtId="0" fontId="14" fillId="0" borderId="0" xfId="2" applyFont="1" applyAlignment="1" applyProtection="1">
      <alignment vertical="center"/>
    </xf>
    <xf numFmtId="0" fontId="0" fillId="0" borderId="13" xfId="0" applyFont="1" applyBorder="1" applyAlignment="1" applyProtection="1">
      <alignment vertical="center"/>
    </xf>
    <xf numFmtId="0" fontId="0" fillId="0" borderId="0" xfId="0" applyFont="1" applyBorder="1" applyAlignment="1" applyProtection="1">
      <alignment horizontal="left" vertical="center"/>
    </xf>
    <xf numFmtId="0" fontId="0" fillId="0" borderId="11" xfId="0" applyFont="1" applyBorder="1" applyAlignment="1" applyProtection="1">
      <alignment vertical="center"/>
    </xf>
    <xf numFmtId="0" fontId="0" fillId="0" borderId="14" xfId="0" applyFont="1" applyBorder="1" applyAlignment="1" applyProtection="1">
      <alignment vertical="center"/>
    </xf>
    <xf numFmtId="0" fontId="0" fillId="0" borderId="12" xfId="0" applyFont="1" applyBorder="1" applyAlignment="1" applyProtection="1">
      <alignment vertical="center"/>
    </xf>
    <xf numFmtId="1" fontId="14" fillId="0" borderId="1" xfId="2" applyNumberFormat="1" applyFont="1" applyFill="1" applyBorder="1" applyAlignment="1" applyProtection="1">
      <alignment horizontal="center" vertical="center"/>
      <protection locked="0"/>
    </xf>
    <xf numFmtId="0" fontId="40" fillId="0" borderId="7" xfId="2" applyFont="1" applyFill="1" applyBorder="1" applyAlignment="1" applyProtection="1">
      <alignment vertical="center"/>
    </xf>
    <xf numFmtId="0" fontId="41" fillId="0" borderId="10" xfId="0" applyFont="1" applyFill="1" applyBorder="1" applyAlignment="1" applyProtection="1">
      <alignment horizontal="left" vertical="center"/>
    </xf>
    <xf numFmtId="0" fontId="41" fillId="0" borderId="10" xfId="0" applyFont="1" applyFill="1" applyBorder="1" applyAlignment="1" applyProtection="1">
      <alignment vertical="center"/>
    </xf>
    <xf numFmtId="0" fontId="42" fillId="0" borderId="0" xfId="0" applyFont="1" applyAlignment="1" applyProtection="1">
      <alignment vertical="center"/>
    </xf>
    <xf numFmtId="0" fontId="14" fillId="7" borderId="2" xfId="2" applyFont="1" applyFill="1" applyBorder="1" applyAlignment="1" applyProtection="1">
      <alignment vertical="center" wrapText="1"/>
    </xf>
    <xf numFmtId="0" fontId="14" fillId="6" borderId="2" xfId="2" applyFont="1" applyFill="1" applyBorder="1" applyAlignment="1" applyProtection="1">
      <alignment vertical="center"/>
    </xf>
    <xf numFmtId="1" fontId="15" fillId="0" borderId="20" xfId="0" applyNumberFormat="1" applyFont="1" applyBorder="1" applyAlignment="1" applyProtection="1">
      <alignment vertical="center"/>
    </xf>
    <xf numFmtId="0" fontId="14" fillId="0" borderId="11" xfId="2" applyFont="1" applyFill="1" applyBorder="1" applyAlignment="1" applyProtection="1">
      <alignment horizontal="left" vertical="center"/>
    </xf>
    <xf numFmtId="0" fontId="41" fillId="0" borderId="15" xfId="0" applyFont="1" applyFill="1" applyBorder="1" applyAlignment="1" applyProtection="1">
      <alignment vertical="center"/>
    </xf>
    <xf numFmtId="0" fontId="0" fillId="0" borderId="11" xfId="0" applyFont="1" applyBorder="1" applyAlignment="1" applyProtection="1">
      <alignment horizontal="left" vertical="center"/>
    </xf>
    <xf numFmtId="0" fontId="4" fillId="0" borderId="11"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4" fontId="3" fillId="3" borderId="1" xfId="2" applyNumberFormat="1" applyFont="1" applyFill="1" applyBorder="1" applyAlignment="1" applyProtection="1">
      <alignment horizontal="right" vertical="center"/>
    </xf>
    <xf numFmtId="0" fontId="3" fillId="3" borderId="1" xfId="2" applyFont="1" applyFill="1" applyBorder="1" applyAlignment="1" applyProtection="1">
      <alignment horizontal="center" vertical="center"/>
    </xf>
    <xf numFmtId="4" fontId="3" fillId="3" borderId="5" xfId="2" applyNumberFormat="1" applyFont="1" applyFill="1" applyBorder="1" applyAlignment="1" applyProtection="1">
      <alignment horizontal="right" vertical="center"/>
    </xf>
    <xf numFmtId="4" fontId="3" fillId="3" borderId="9" xfId="2" applyNumberFormat="1" applyFont="1" applyFill="1" applyBorder="1" applyAlignment="1" applyProtection="1">
      <alignment horizontal="right" vertical="center"/>
    </xf>
    <xf numFmtId="0" fontId="3" fillId="0" borderId="0" xfId="2" quotePrefix="1" applyFont="1" applyAlignment="1" applyProtection="1">
      <alignment vertical="center"/>
    </xf>
    <xf numFmtId="0" fontId="3" fillId="5" borderId="2" xfId="0" applyFont="1" applyFill="1" applyBorder="1" applyAlignment="1" applyProtection="1">
      <alignment vertical="center" wrapText="1"/>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4" fillId="0" borderId="0" xfId="2"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8" fillId="0" borderId="0" xfId="2" applyFont="1" applyAlignment="1" applyProtection="1">
      <alignment vertical="center"/>
    </xf>
    <xf numFmtId="0" fontId="4" fillId="0" borderId="0" xfId="2" applyFont="1" applyFill="1" applyAlignment="1" applyProtection="1">
      <alignment horizontal="left" vertical="center"/>
    </xf>
    <xf numFmtId="0" fontId="4" fillId="4" borderId="2" xfId="2" applyFont="1" applyFill="1" applyBorder="1" applyAlignment="1" applyProtection="1">
      <alignment vertical="center" wrapText="1"/>
    </xf>
    <xf numFmtId="0" fontId="4" fillId="4" borderId="3" xfId="2" applyFont="1" applyFill="1" applyBorder="1" applyAlignment="1" applyProtection="1">
      <alignment vertical="center" wrapText="1"/>
    </xf>
    <xf numFmtId="4" fontId="4" fillId="4" borderId="1" xfId="2" applyNumberFormat="1" applyFont="1" applyFill="1" applyBorder="1" applyAlignment="1" applyProtection="1">
      <alignment vertical="center"/>
    </xf>
    <xf numFmtId="0" fontId="3" fillId="0" borderId="0" xfId="2" applyFont="1" applyFill="1" applyBorder="1" applyAlignment="1" applyProtection="1">
      <alignment horizontal="left" vertical="center" wrapText="1"/>
    </xf>
    <xf numFmtId="0" fontId="4" fillId="4" borderId="2" xfId="2" applyFont="1" applyFill="1" applyBorder="1" applyAlignment="1" applyProtection="1">
      <alignment vertical="center"/>
    </xf>
    <xf numFmtId="0" fontId="4" fillId="4" borderId="3" xfId="2" applyFont="1" applyFill="1" applyBorder="1" applyAlignment="1" applyProtection="1">
      <alignment vertical="center"/>
    </xf>
    <xf numFmtId="0" fontId="38" fillId="0" borderId="0" xfId="0" applyFont="1" applyAlignment="1" applyProtection="1">
      <alignment vertical="center"/>
    </xf>
    <xf numFmtId="0" fontId="3" fillId="0" borderId="4" xfId="2" applyFont="1" applyBorder="1" applyAlignment="1" applyProtection="1">
      <alignment vertical="center"/>
    </xf>
    <xf numFmtId="0" fontId="3" fillId="2" borderId="1" xfId="2" applyFont="1" applyFill="1" applyBorder="1" applyAlignment="1" applyProtection="1">
      <alignment horizontal="right" vertical="center"/>
    </xf>
    <xf numFmtId="4" fontId="4" fillId="3" borderId="1" xfId="2" applyNumberFormat="1" applyFont="1" applyFill="1" applyBorder="1" applyAlignment="1" applyProtection="1">
      <alignment horizontal="right" vertical="center"/>
    </xf>
    <xf numFmtId="0" fontId="3" fillId="0" borderId="20" xfId="2" applyFont="1" applyFill="1" applyBorder="1" applyAlignment="1" applyProtection="1">
      <alignment vertical="center" wrapText="1"/>
      <protection locked="0"/>
    </xf>
    <xf numFmtId="0" fontId="3" fillId="10" borderId="20" xfId="2" applyFont="1" applyFill="1" applyBorder="1" applyAlignment="1" applyProtection="1">
      <alignment horizontal="center" vertical="center"/>
    </xf>
    <xf numFmtId="4" fontId="14" fillId="0" borderId="1" xfId="2" applyNumberFormat="1"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0" xfId="0" applyFont="1" applyAlignment="1" applyProtection="1">
      <alignment horizontal="center" vertical="center"/>
    </xf>
    <xf numFmtId="4" fontId="3" fillId="0" borderId="1" xfId="2" applyNumberFormat="1" applyFont="1" applyBorder="1" applyAlignment="1" applyProtection="1">
      <alignment horizontal="right" vertical="center"/>
      <protection locked="0"/>
    </xf>
    <xf numFmtId="0" fontId="3" fillId="0" borderId="0" xfId="2" applyFont="1" applyBorder="1" applyAlignment="1" applyProtection="1">
      <alignment horizontal="right" vertical="center"/>
    </xf>
    <xf numFmtId="4" fontId="3" fillId="0" borderId="6" xfId="2" applyNumberFormat="1" applyFont="1" applyFill="1" applyBorder="1" applyAlignment="1" applyProtection="1">
      <alignment horizontal="right" vertical="center"/>
    </xf>
    <xf numFmtId="4" fontId="3" fillId="2" borderId="4" xfId="2" applyNumberFormat="1" applyFont="1" applyFill="1" applyBorder="1" applyAlignment="1" applyProtection="1">
      <alignment horizontal="right" vertical="center"/>
    </xf>
    <xf numFmtId="4" fontId="3" fillId="2" borderId="2" xfId="2" applyNumberFormat="1" applyFont="1" applyFill="1" applyBorder="1" applyAlignment="1" applyProtection="1">
      <alignment horizontal="right" vertical="center"/>
    </xf>
    <xf numFmtId="4" fontId="3" fillId="2" borderId="3" xfId="2" applyNumberFormat="1" applyFont="1" applyFill="1" applyBorder="1" applyAlignment="1" applyProtection="1">
      <alignment horizontal="right" vertical="center"/>
    </xf>
    <xf numFmtId="4" fontId="3" fillId="0" borderId="0" xfId="2" applyNumberFormat="1" applyFont="1" applyBorder="1" applyAlignment="1" applyProtection="1">
      <alignment horizontal="righ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pplyProtection="1">
      <alignment horizontal="right" vertical="center"/>
    </xf>
    <xf numFmtId="0" fontId="3" fillId="0" borderId="0" xfId="2" applyFont="1" applyAlignment="1" applyProtection="1">
      <alignment horizontal="left" vertical="center"/>
    </xf>
    <xf numFmtId="0" fontId="14" fillId="0" borderId="0" xfId="2" applyFont="1" applyFill="1" applyBorder="1" applyAlignment="1" applyProtection="1">
      <alignment vertical="center"/>
    </xf>
    <xf numFmtId="0" fontId="3" fillId="0" borderId="12" xfId="2" applyFont="1" applyBorder="1" applyAlignment="1" applyProtection="1">
      <alignment vertical="center"/>
    </xf>
    <xf numFmtId="0" fontId="14" fillId="7" borderId="3" xfId="2" applyFont="1" applyFill="1" applyBorder="1" applyAlignment="1" applyProtection="1">
      <alignment vertical="center" wrapText="1"/>
    </xf>
    <xf numFmtId="0" fontId="14" fillId="7" borderId="4" xfId="2" applyFont="1" applyFill="1" applyBorder="1" applyAlignment="1" applyProtection="1">
      <alignment vertical="center" wrapText="1"/>
    </xf>
    <xf numFmtId="0" fontId="3" fillId="6" borderId="2" xfId="0" applyFont="1" applyFill="1" applyBorder="1" applyAlignment="1" applyProtection="1">
      <alignment vertical="center" wrapText="1"/>
    </xf>
    <xf numFmtId="0" fontId="3" fillId="6" borderId="3" xfId="0" applyFont="1" applyFill="1" applyBorder="1" applyAlignment="1" applyProtection="1">
      <alignment vertical="center" wrapText="1"/>
    </xf>
    <xf numFmtId="0" fontId="3" fillId="6" borderId="4"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14" fillId="4" borderId="2" xfId="2" applyFont="1" applyFill="1" applyBorder="1" applyAlignment="1" applyProtection="1">
      <alignment vertical="center"/>
    </xf>
    <xf numFmtId="0" fontId="14" fillId="4" borderId="3" xfId="2" applyFont="1" applyFill="1" applyBorder="1" applyAlignment="1" applyProtection="1">
      <alignment horizontal="left" vertical="center"/>
    </xf>
    <xf numFmtId="0" fontId="40" fillId="4" borderId="3" xfId="2" applyFont="1" applyFill="1" applyBorder="1" applyAlignment="1" applyProtection="1">
      <alignment vertical="center"/>
    </xf>
    <xf numFmtId="0" fontId="0" fillId="4" borderId="3" xfId="0" applyFont="1" applyFill="1" applyBorder="1" applyAlignment="1" applyProtection="1">
      <alignment vertical="center"/>
    </xf>
    <xf numFmtId="0" fontId="0" fillId="4" borderId="4" xfId="0" applyFont="1" applyFill="1" applyBorder="1" applyAlignment="1" applyProtection="1">
      <alignment vertical="center"/>
    </xf>
    <xf numFmtId="0" fontId="3" fillId="0" borderId="0" xfId="2" applyFont="1" applyBorder="1" applyAlignment="1" applyProtection="1">
      <alignment horizontal="left" vertical="center"/>
    </xf>
    <xf numFmtId="14" fontId="0" fillId="0" borderId="0" xfId="0" applyNumberFormat="1" applyFont="1" applyBorder="1" applyAlignment="1" applyProtection="1">
      <alignment vertical="center"/>
    </xf>
    <xf numFmtId="4" fontId="3" fillId="0" borderId="1" xfId="2" applyNumberFormat="1" applyFont="1" applyBorder="1" applyAlignment="1" applyProtection="1">
      <alignment horizontal="right" vertical="center"/>
    </xf>
    <xf numFmtId="0" fontId="3" fillId="0" borderId="0" xfId="2" applyFont="1" applyFill="1" applyBorder="1" applyAlignment="1" applyProtection="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3" fillId="0" borderId="15" xfId="2" applyFont="1" applyFill="1" applyBorder="1" applyAlignment="1" applyProtection="1">
      <alignment vertical="center"/>
    </xf>
    <xf numFmtId="0" fontId="4" fillId="0" borderId="1" xfId="2" applyFont="1" applyBorder="1" applyAlignment="1" applyProtection="1">
      <alignment horizontal="center" vertical="center"/>
    </xf>
    <xf numFmtId="0" fontId="4" fillId="0" borderId="1" xfId="2" applyFont="1" applyFill="1" applyBorder="1" applyAlignment="1" applyProtection="1">
      <alignment horizontal="center" vertical="center"/>
    </xf>
    <xf numFmtId="0" fontId="4" fillId="0" borderId="5" xfId="2" applyFont="1" applyBorder="1" applyAlignment="1" applyProtection="1">
      <alignment horizontal="center" vertical="center" wrapText="1"/>
    </xf>
    <xf numFmtId="0" fontId="3" fillId="0" borderId="7" xfId="2" applyFont="1" applyBorder="1" applyAlignment="1" applyProtection="1">
      <alignment horizontal="left" vertical="center"/>
    </xf>
    <xf numFmtId="0" fontId="37" fillId="0" borderId="0" xfId="2" applyFont="1" applyBorder="1" applyAlignment="1" applyProtection="1">
      <alignment horizontal="center" vertical="center" wrapText="1"/>
    </xf>
    <xf numFmtId="0" fontId="14" fillId="0" borderId="0" xfId="2" applyFont="1" applyBorder="1" applyAlignment="1" applyProtection="1">
      <alignment horizontal="center" vertical="center" wrapText="1"/>
    </xf>
    <xf numFmtId="0" fontId="37" fillId="0" borderId="0" xfId="2" applyFont="1" applyBorder="1" applyAlignment="1" applyProtection="1">
      <alignment horizontal="center" vertical="center"/>
    </xf>
    <xf numFmtId="0" fontId="14" fillId="0" borderId="0" xfId="2" applyFont="1" applyFill="1" applyBorder="1" applyAlignment="1" applyProtection="1">
      <alignment horizontal="center" vertical="center"/>
    </xf>
    <xf numFmtId="0" fontId="37" fillId="0" borderId="1" xfId="2" applyFont="1" applyBorder="1" applyAlignment="1" applyProtection="1">
      <alignment vertical="center"/>
    </xf>
    <xf numFmtId="0" fontId="45" fillId="0" borderId="0" xfId="2" applyFont="1" applyBorder="1" applyAlignment="1" applyProtection="1">
      <alignment vertical="center"/>
    </xf>
    <xf numFmtId="0" fontId="45" fillId="0" borderId="0" xfId="2" applyFont="1" applyBorder="1" applyAlignment="1" applyProtection="1">
      <alignment horizontal="center" vertical="center"/>
    </xf>
    <xf numFmtId="0" fontId="37" fillId="0" borderId="0" xfId="2" applyFont="1" applyBorder="1" applyAlignment="1" applyProtection="1">
      <alignment vertical="center"/>
    </xf>
    <xf numFmtId="0" fontId="37" fillId="34" borderId="2" xfId="2" applyFont="1" applyFill="1" applyBorder="1" applyAlignment="1" applyProtection="1">
      <alignment horizontal="left" vertical="center"/>
    </xf>
    <xf numFmtId="0" fontId="45" fillId="34" borderId="3" xfId="2" applyFont="1" applyFill="1" applyBorder="1" applyAlignment="1" applyProtection="1">
      <alignment horizontal="center" vertical="center"/>
    </xf>
    <xf numFmtId="0" fontId="45" fillId="34" borderId="4" xfId="2" applyFont="1" applyFill="1" applyBorder="1" applyAlignment="1" applyProtection="1">
      <alignment horizontal="center" vertical="center"/>
    </xf>
    <xf numFmtId="0" fontId="14" fillId="0" borderId="2" xfId="2" applyFont="1" applyBorder="1" applyAlignment="1" applyProtection="1">
      <alignment horizontal="left" vertical="center"/>
    </xf>
    <xf numFmtId="0" fontId="14" fillId="0" borderId="3" xfId="2" applyFont="1" applyFill="1" applyBorder="1" applyAlignment="1" applyProtection="1">
      <alignment horizontal="center" vertical="center"/>
    </xf>
    <xf numFmtId="3" fontId="14" fillId="0" borderId="1" xfId="2" applyNumberFormat="1" applyFont="1" applyFill="1" applyBorder="1" applyAlignment="1" applyProtection="1">
      <alignment horizontal="right" vertical="center"/>
      <protection locked="0"/>
    </xf>
    <xf numFmtId="0" fontId="14" fillId="34" borderId="4" xfId="2" applyFont="1" applyFill="1" applyBorder="1" applyAlignment="1" applyProtection="1">
      <alignment horizontal="center" vertical="center"/>
    </xf>
    <xf numFmtId="4" fontId="14" fillId="0" borderId="1" xfId="2" applyNumberFormat="1" applyFont="1" applyFill="1" applyBorder="1" applyAlignment="1" applyProtection="1">
      <alignment horizontal="right" vertical="center"/>
      <protection locked="0"/>
    </xf>
    <xf numFmtId="0" fontId="44" fillId="0" borderId="0" xfId="0" applyFont="1" applyAlignment="1" applyProtection="1">
      <alignment vertical="center"/>
    </xf>
    <xf numFmtId="0" fontId="37" fillId="34" borderId="2" xfId="2" applyFont="1" applyFill="1" applyBorder="1" applyAlignment="1" applyProtection="1">
      <alignment vertical="center" wrapText="1"/>
    </xf>
    <xf numFmtId="0" fontId="37" fillId="34" borderId="1" xfId="2" applyFont="1" applyFill="1" applyBorder="1" applyAlignment="1" applyProtection="1">
      <alignment horizontal="center" vertical="center" wrapText="1"/>
    </xf>
    <xf numFmtId="0" fontId="0" fillId="0" borderId="1" xfId="0" applyFont="1" applyBorder="1" applyAlignment="1" applyProtection="1">
      <alignment horizontal="left" vertical="center"/>
    </xf>
    <xf numFmtId="4" fontId="0" fillId="0" borderId="1" xfId="0" applyNumberFormat="1" applyFont="1" applyBorder="1" applyAlignment="1" applyProtection="1">
      <alignment horizontal="right" vertical="center"/>
      <protection locked="0"/>
    </xf>
    <xf numFmtId="4" fontId="0" fillId="0" borderId="1" xfId="0" applyNumberFormat="1" applyFont="1" applyBorder="1" applyAlignment="1" applyProtection="1">
      <alignment vertical="center"/>
      <protection locked="0"/>
    </xf>
    <xf numFmtId="0" fontId="0" fillId="0" borderId="2" xfId="0" applyFont="1" applyBorder="1" applyAlignment="1" applyProtection="1">
      <alignment horizontal="left" vertical="center"/>
    </xf>
    <xf numFmtId="0" fontId="14" fillId="0" borderId="2" xfId="0" applyFont="1" applyBorder="1" applyAlignment="1" applyProtection="1">
      <alignment horizontal="left" vertical="center"/>
    </xf>
    <xf numFmtId="0" fontId="37" fillId="2" borderId="39" xfId="2" applyFont="1" applyFill="1" applyBorder="1" applyAlignment="1" applyProtection="1">
      <alignment vertical="center" wrapText="1"/>
    </xf>
    <xf numFmtId="0" fontId="14" fillId="0" borderId="20" xfId="2" applyFont="1" applyFill="1" applyBorder="1" applyAlignment="1" applyProtection="1">
      <alignment vertical="center" wrapText="1"/>
      <protection locked="0"/>
    </xf>
    <xf numFmtId="0" fontId="37" fillId="0" borderId="0" xfId="2" applyFont="1" applyFill="1" applyBorder="1" applyAlignment="1" applyProtection="1">
      <alignment vertical="center" wrapText="1"/>
    </xf>
    <xf numFmtId="0" fontId="37" fillId="0" borderId="0" xfId="2" applyFont="1" applyBorder="1" applyAlignment="1" applyProtection="1">
      <alignment horizontal="left" vertical="center" wrapText="1"/>
    </xf>
    <xf numFmtId="0" fontId="7" fillId="0" borderId="5" xfId="2" applyFont="1" applyBorder="1" applyAlignment="1" applyProtection="1">
      <alignment horizontal="center" vertical="center"/>
    </xf>
    <xf numFmtId="0" fontId="14" fillId="0" borderId="1" xfId="2" applyFont="1" applyBorder="1" applyAlignment="1" applyProtection="1">
      <alignment vertical="center"/>
    </xf>
    <xf numFmtId="3" fontId="14" fillId="0" borderId="9" xfId="2" applyNumberFormat="1" applyFont="1" applyFill="1" applyBorder="1" applyAlignment="1" applyProtection="1">
      <alignment horizontal="right" vertical="center"/>
      <protection locked="0"/>
    </xf>
    <xf numFmtId="0" fontId="14" fillId="0" borderId="1" xfId="2" applyFont="1" applyBorder="1" applyAlignment="1" applyProtection="1">
      <alignment vertical="center" wrapText="1"/>
    </xf>
    <xf numFmtId="3" fontId="14" fillId="3" borderId="1" xfId="2" applyNumberFormat="1" applyFont="1" applyFill="1" applyBorder="1" applyAlignment="1" applyProtection="1">
      <alignment horizontal="right" vertical="center"/>
    </xf>
    <xf numFmtId="0" fontId="0" fillId="0" borderId="1" xfId="0" applyFont="1" applyBorder="1" applyAlignment="1" applyProtection="1">
      <alignment vertical="center"/>
    </xf>
    <xf numFmtId="0" fontId="14" fillId="4" borderId="1" xfId="2" applyFont="1" applyFill="1" applyBorder="1" applyAlignment="1" applyProtection="1">
      <alignment vertical="center"/>
    </xf>
    <xf numFmtId="3" fontId="14" fillId="4" borderId="9" xfId="2" applyNumberFormat="1" applyFont="1" applyFill="1" applyBorder="1" applyAlignment="1" applyProtection="1">
      <alignment horizontal="right" vertical="center"/>
    </xf>
    <xf numFmtId="3" fontId="14" fillId="4" borderId="1" xfId="2" applyNumberFormat="1" applyFont="1" applyFill="1" applyBorder="1" applyAlignment="1" applyProtection="1">
      <alignment horizontal="right" vertical="center"/>
    </xf>
    <xf numFmtId="0" fontId="7" fillId="0" borderId="1" xfId="2" applyFont="1" applyBorder="1" applyAlignment="1" applyProtection="1">
      <alignment horizontal="center" vertical="center"/>
    </xf>
    <xf numFmtId="3" fontId="14" fillId="0" borderId="9" xfId="2" applyNumberFormat="1" applyFont="1" applyFill="1" applyBorder="1" applyAlignment="1" applyProtection="1">
      <alignment horizontal="right" vertical="center"/>
    </xf>
    <xf numFmtId="3" fontId="14" fillId="0" borderId="1" xfId="2" applyNumberFormat="1" applyFont="1" applyFill="1" applyBorder="1" applyAlignment="1" applyProtection="1">
      <alignment horizontal="right" vertical="center"/>
    </xf>
    <xf numFmtId="4" fontId="3" fillId="2" borderId="3" xfId="2" applyNumberFormat="1" applyFont="1" applyFill="1" applyBorder="1" applyAlignment="1" applyProtection="1">
      <alignment vertical="center"/>
    </xf>
    <xf numFmtId="3" fontId="3" fillId="0" borderId="1" xfId="2" applyNumberFormat="1" applyFont="1" applyBorder="1" applyAlignment="1" applyProtection="1">
      <alignment horizontal="right" vertical="center"/>
      <protection locked="0"/>
    </xf>
    <xf numFmtId="4" fontId="3" fillId="2" borderId="3" xfId="2" applyNumberFormat="1" applyFont="1" applyFill="1" applyBorder="1" applyAlignment="1" applyProtection="1">
      <alignment vertical="center"/>
      <protection locked="0"/>
    </xf>
    <xf numFmtId="4" fontId="3" fillId="2" borderId="4" xfId="2" applyNumberFormat="1" applyFont="1" applyFill="1" applyBorder="1" applyAlignment="1" applyProtection="1">
      <alignment vertical="center"/>
      <protection locked="0"/>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Fill="1" applyBorder="1" applyAlignment="1" applyProtection="1">
      <alignment horizontal="center" vertical="center" wrapText="1"/>
    </xf>
    <xf numFmtId="0" fontId="37" fillId="0" borderId="21" xfId="2" applyFont="1" applyFill="1" applyBorder="1" applyAlignment="1" applyProtection="1">
      <alignment horizontal="center" vertical="center" wrapText="1"/>
    </xf>
    <xf numFmtId="0" fontId="37" fillId="0" borderId="24" xfId="2" applyFont="1" applyFill="1" applyBorder="1" applyAlignment="1" applyProtection="1">
      <alignment horizontal="center" vertical="center" wrapText="1"/>
    </xf>
    <xf numFmtId="0" fontId="13" fillId="7" borderId="23" xfId="0" applyFont="1" applyFill="1" applyBorder="1" applyAlignment="1" applyProtection="1">
      <alignment horizontal="center" vertical="center" wrapText="1"/>
    </xf>
    <xf numFmtId="0" fontId="13" fillId="7" borderId="21" xfId="0" applyFont="1" applyFill="1" applyBorder="1" applyAlignment="1" applyProtection="1">
      <alignment horizontal="center" vertical="center" wrapText="1"/>
    </xf>
    <xf numFmtId="0" fontId="13" fillId="7" borderId="24" xfId="0" applyFont="1" applyFill="1" applyBorder="1" applyAlignment="1" applyProtection="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4" fillId="5" borderId="2" xfId="2" applyFont="1" applyFill="1" applyBorder="1" applyAlignment="1" applyProtection="1">
      <alignment horizontal="left" vertical="center"/>
    </xf>
    <xf numFmtId="0" fontId="4" fillId="5" borderId="4" xfId="2" applyFont="1" applyFill="1" applyBorder="1" applyAlignment="1" applyProtection="1">
      <alignment horizontal="left" vertical="center"/>
    </xf>
    <xf numFmtId="0" fontId="4" fillId="3" borderId="5" xfId="2" applyFont="1" applyFill="1" applyBorder="1" applyAlignment="1" applyProtection="1">
      <alignment horizontal="center" vertical="center" wrapText="1"/>
    </xf>
    <xf numFmtId="0" fontId="4" fillId="3" borderId="6" xfId="2" applyFont="1" applyFill="1" applyBorder="1" applyAlignment="1" applyProtection="1">
      <alignment horizontal="center" vertical="center" wrapText="1"/>
    </xf>
    <xf numFmtId="0" fontId="4" fillId="3" borderId="9" xfId="2" applyFont="1" applyFill="1" applyBorder="1" applyAlignment="1" applyProtection="1">
      <alignment horizontal="center" vertical="center" wrapText="1"/>
    </xf>
    <xf numFmtId="0" fontId="4" fillId="0" borderId="5"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0" borderId="23" xfId="2" applyFont="1" applyFill="1" applyBorder="1" applyAlignment="1" applyProtection="1">
      <alignment horizontal="center" vertical="center" wrapText="1"/>
    </xf>
    <xf numFmtId="0" fontId="4" fillId="0" borderId="21" xfId="2" applyFont="1" applyFill="1" applyBorder="1" applyAlignment="1" applyProtection="1">
      <alignment horizontal="center" vertical="center" wrapText="1"/>
    </xf>
    <xf numFmtId="0" fontId="4" fillId="0" borderId="24" xfId="2" applyFont="1" applyFill="1" applyBorder="1" applyAlignment="1" applyProtection="1">
      <alignment horizontal="center" vertical="center" wrapText="1"/>
    </xf>
    <xf numFmtId="0" fontId="4" fillId="8" borderId="16" xfId="2" applyFont="1" applyFill="1" applyBorder="1" applyAlignment="1" applyProtection="1">
      <alignment horizontal="left" vertical="center"/>
    </xf>
    <xf numFmtId="0" fontId="4" fillId="8" borderId="17" xfId="2" applyFont="1" applyFill="1" applyBorder="1" applyAlignment="1" applyProtection="1">
      <alignment horizontal="left" vertical="center"/>
    </xf>
    <xf numFmtId="0" fontId="4" fillId="8" borderId="26" xfId="2" applyFont="1" applyFill="1" applyBorder="1" applyAlignment="1" applyProtection="1">
      <alignment horizontal="left" vertical="center"/>
    </xf>
    <xf numFmtId="0" fontId="4" fillId="8" borderId="22" xfId="2" applyFont="1" applyFill="1" applyBorder="1" applyAlignment="1" applyProtection="1">
      <alignment horizontal="left" vertical="center"/>
    </xf>
    <xf numFmtId="0" fontId="4" fillId="8" borderId="19" xfId="2" applyFont="1" applyFill="1" applyBorder="1" applyAlignment="1" applyProtection="1">
      <alignment horizontal="left" vertical="center"/>
    </xf>
    <xf numFmtId="0" fontId="4" fillId="8" borderId="27" xfId="2" applyFont="1" applyFill="1" applyBorder="1" applyAlignment="1" applyProtection="1">
      <alignment horizontal="left" vertical="center"/>
    </xf>
    <xf numFmtId="0" fontId="8" fillId="0" borderId="23"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4" xfId="2" applyFont="1" applyBorder="1" applyAlignment="1" applyProtection="1">
      <alignment horizontal="center" vertical="center"/>
    </xf>
    <xf numFmtId="0" fontId="3" fillId="0" borderId="2" xfId="2" applyFont="1" applyBorder="1" applyAlignment="1" applyProtection="1">
      <alignment horizontal="left" vertical="center" wrapText="1"/>
    </xf>
    <xf numFmtId="0" fontId="3" fillId="0" borderId="3" xfId="2" applyFont="1" applyBorder="1" applyAlignment="1" applyProtection="1">
      <alignment horizontal="left" vertical="center" wrapText="1"/>
    </xf>
    <xf numFmtId="0" fontId="3" fillId="0" borderId="4" xfId="2" applyFont="1" applyBorder="1" applyAlignment="1" applyProtection="1">
      <alignment horizontal="left" vertical="center" wrapText="1"/>
    </xf>
    <xf numFmtId="0" fontId="43" fillId="3" borderId="5" xfId="0" applyFont="1" applyFill="1" applyBorder="1" applyAlignment="1" applyProtection="1">
      <alignment horizontal="center" vertical="center" wrapText="1"/>
    </xf>
    <xf numFmtId="0" fontId="43" fillId="3" borderId="6" xfId="0" applyFont="1" applyFill="1" applyBorder="1" applyAlignment="1" applyProtection="1">
      <alignment horizontal="center" vertical="center" wrapText="1"/>
    </xf>
    <xf numFmtId="0" fontId="43" fillId="3" borderId="9" xfId="0" applyFont="1" applyFill="1" applyBorder="1" applyAlignment="1" applyProtection="1">
      <alignment horizontal="center" vertical="center" wrapText="1"/>
    </xf>
    <xf numFmtId="0" fontId="4" fillId="9" borderId="0" xfId="2" applyFont="1" applyFill="1" applyAlignment="1" applyProtection="1">
      <alignment horizontal="center" vertical="center"/>
    </xf>
    <xf numFmtId="0" fontId="3" fillId="0" borderId="16" xfId="2" applyFont="1" applyFill="1" applyBorder="1" applyAlignment="1" applyProtection="1">
      <alignment horizontal="left" vertical="center"/>
    </xf>
    <xf numFmtId="0" fontId="3" fillId="0" borderId="38" xfId="2" applyFont="1" applyFill="1" applyBorder="1" applyAlignment="1" applyProtection="1">
      <alignment horizontal="left" vertical="center"/>
    </xf>
    <xf numFmtId="0" fontId="3" fillId="0" borderId="22" xfId="2" applyFont="1" applyFill="1" applyBorder="1" applyAlignment="1" applyProtection="1">
      <alignment horizontal="left" vertical="center"/>
    </xf>
    <xf numFmtId="0" fontId="3" fillId="0" borderId="37"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protection locked="0"/>
    </xf>
    <xf numFmtId="4" fontId="3" fillId="0" borderId="25" xfId="2" applyNumberFormat="1" applyFont="1" applyFill="1" applyBorder="1" applyAlignment="1" applyProtection="1">
      <alignment horizontal="right" vertical="center"/>
      <protection locked="0"/>
    </xf>
    <xf numFmtId="0" fontId="4" fillId="0" borderId="1" xfId="2" applyFont="1" applyBorder="1" applyAlignment="1" applyProtection="1">
      <alignment horizontal="center" vertical="center" wrapText="1"/>
    </xf>
    <xf numFmtId="0" fontId="3" fillId="0" borderId="12" xfId="2" applyFont="1" applyBorder="1" applyAlignment="1" applyProtection="1">
      <alignment horizontal="left" vertical="center" wrapText="1"/>
    </xf>
    <xf numFmtId="0" fontId="3" fillId="0" borderId="8" xfId="2" applyFont="1" applyBorder="1" applyAlignment="1" applyProtection="1">
      <alignment horizontal="left" vertical="center" wrapText="1"/>
    </xf>
    <xf numFmtId="0" fontId="3" fillId="0" borderId="13" xfId="2" applyFont="1" applyBorder="1" applyAlignment="1" applyProtection="1">
      <alignment horizontal="left" vertical="center" wrapText="1"/>
    </xf>
    <xf numFmtId="0" fontId="37" fillId="7" borderId="2" xfId="2" applyFont="1" applyFill="1" applyBorder="1" applyAlignment="1" applyProtection="1">
      <alignment horizontal="left" vertical="center"/>
    </xf>
    <xf numFmtId="0" fontId="37" fillId="7" borderId="4" xfId="2" applyFont="1" applyFill="1" applyBorder="1" applyAlignment="1" applyProtection="1">
      <alignment horizontal="left" vertical="center"/>
    </xf>
    <xf numFmtId="0" fontId="3" fillId="0" borderId="12" xfId="2" applyFont="1" applyBorder="1" applyAlignment="1" applyProtection="1">
      <alignment horizontal="left" vertical="center"/>
    </xf>
    <xf numFmtId="0" fontId="3" fillId="0" borderId="7" xfId="2" applyFont="1" applyBorder="1" applyAlignment="1" applyProtection="1">
      <alignment horizontal="left" vertical="center"/>
    </xf>
    <xf numFmtId="0" fontId="4" fillId="6" borderId="2" xfId="2" applyFont="1" applyFill="1" applyBorder="1" applyAlignment="1" applyProtection="1">
      <alignment horizontal="left" vertical="center"/>
    </xf>
    <xf numFmtId="0" fontId="4" fillId="6" borderId="4"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xf>
    <xf numFmtId="4" fontId="3" fillId="0" borderId="25" xfId="2" applyNumberFormat="1" applyFont="1" applyFill="1" applyBorder="1" applyAlignment="1" applyProtection="1">
      <alignment horizontal="right" vertical="center"/>
    </xf>
    <xf numFmtId="0" fontId="4" fillId="0" borderId="2" xfId="2" applyFont="1" applyFill="1" applyBorder="1" applyAlignment="1" applyProtection="1">
      <alignment horizontal="left" vertical="center"/>
    </xf>
    <xf numFmtId="0" fontId="4" fillId="0" borderId="4" xfId="2" applyFont="1" applyFill="1" applyBorder="1" applyAlignment="1" applyProtection="1">
      <alignment horizontal="left" vertical="center"/>
    </xf>
    <xf numFmtId="0" fontId="37" fillId="0" borderId="23" xfId="2"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14" fillId="0" borderId="2" xfId="2" applyFont="1" applyFill="1" applyBorder="1" applyAlignment="1" applyProtection="1">
      <alignment horizontal="left" vertical="center"/>
    </xf>
    <xf numFmtId="0" fontId="14" fillId="0" borderId="4" xfId="2" applyFont="1" applyFill="1" applyBorder="1" applyAlignment="1" applyProtection="1">
      <alignment horizontal="left" vertical="center"/>
    </xf>
    <xf numFmtId="0" fontId="14" fillId="0" borderId="2" xfId="2" applyFont="1" applyBorder="1" applyAlignment="1" applyProtection="1">
      <alignment horizontal="left" vertical="center" wrapText="1"/>
    </xf>
    <xf numFmtId="0" fontId="14" fillId="0" borderId="4" xfId="2" applyFont="1" applyBorder="1" applyAlignment="1" applyProtection="1">
      <alignment horizontal="left" vertical="center" wrapText="1"/>
    </xf>
    <xf numFmtId="0" fontId="37" fillId="0" borderId="39" xfId="2" applyFont="1" applyBorder="1" applyAlignment="1" applyProtection="1">
      <alignment horizontal="center" vertical="center" wrapText="1"/>
    </xf>
    <xf numFmtId="0" fontId="37" fillId="0" borderId="40" xfId="2" applyFont="1" applyBorder="1" applyAlignment="1" applyProtection="1">
      <alignment horizontal="center" vertical="center" wrapText="1"/>
    </xf>
    <xf numFmtId="0" fontId="37" fillId="0" borderId="41" xfId="2" applyFont="1" applyBorder="1" applyAlignment="1" applyProtection="1">
      <alignment horizontal="center" vertical="center" wrapText="1"/>
    </xf>
    <xf numFmtId="0" fontId="37" fillId="0" borderId="42" xfId="2" applyFont="1" applyBorder="1" applyAlignment="1" applyProtection="1">
      <alignment horizontal="center" vertical="center" wrapText="1"/>
    </xf>
    <xf numFmtId="0" fontId="14" fillId="0" borderId="3" xfId="2" applyFont="1" applyFill="1" applyBorder="1" applyAlignment="1" applyProtection="1">
      <alignment horizontal="left" vertical="center"/>
    </xf>
    <xf numFmtId="0" fontId="37" fillId="0" borderId="2" xfId="2" applyFont="1" applyFill="1" applyBorder="1" applyAlignment="1" applyProtection="1">
      <alignment horizontal="center" vertical="center" wrapText="1"/>
    </xf>
    <xf numFmtId="0" fontId="37" fillId="0" borderId="3" xfId="2" applyFont="1" applyFill="1" applyBorder="1" applyAlignment="1" applyProtection="1">
      <alignment horizontal="center" vertical="center" wrapText="1"/>
    </xf>
    <xf numFmtId="0" fontId="37" fillId="0" borderId="4" xfId="2" applyFont="1" applyFill="1" applyBorder="1" applyAlignment="1" applyProtection="1">
      <alignment horizontal="center" vertical="center" wrapText="1"/>
    </xf>
    <xf numFmtId="0" fontId="37" fillId="0" borderId="12"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xf>
    <xf numFmtId="0" fontId="37" fillId="0" borderId="13" xfId="2" applyFont="1" applyFill="1" applyBorder="1" applyAlignment="1" applyProtection="1">
      <alignment horizontal="center" vertical="center" wrapText="1"/>
    </xf>
    <xf numFmtId="0" fontId="14" fillId="0" borderId="5" xfId="2" applyFont="1" applyBorder="1" applyAlignment="1" applyProtection="1">
      <alignment horizontal="center" vertical="center" wrapText="1"/>
    </xf>
    <xf numFmtId="0" fontId="14" fillId="0" borderId="9" xfId="2" applyFont="1" applyBorder="1" applyAlignment="1" applyProtection="1">
      <alignment horizontal="center" vertical="center" wrapText="1"/>
    </xf>
    <xf numFmtId="0" fontId="14" fillId="0" borderId="12" xfId="2" applyFont="1" applyBorder="1" applyAlignment="1" applyProtection="1">
      <alignment horizontal="center" vertical="center" wrapText="1"/>
    </xf>
    <xf numFmtId="0" fontId="14" fillId="0" borderId="8" xfId="2" applyFont="1" applyBorder="1" applyAlignment="1" applyProtection="1">
      <alignment horizontal="center" vertical="center" wrapText="1"/>
    </xf>
    <xf numFmtId="0" fontId="14" fillId="0" borderId="13" xfId="2" applyFont="1" applyBorder="1" applyAlignment="1" applyProtection="1">
      <alignment horizontal="center" vertical="center" wrapText="1"/>
    </xf>
    <xf numFmtId="0" fontId="14" fillId="0" borderId="2" xfId="2" applyFont="1" applyBorder="1" applyAlignment="1" applyProtection="1">
      <alignment horizontal="center" vertical="center" wrapText="1"/>
    </xf>
    <xf numFmtId="0" fontId="14" fillId="0" borderId="3" xfId="2" applyFont="1" applyBorder="1" applyAlignment="1" applyProtection="1">
      <alignment horizontal="center" vertical="center" wrapText="1"/>
    </xf>
    <xf numFmtId="0" fontId="14" fillId="0" borderId="4"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4" fillId="3" borderId="2" xfId="2" applyFont="1" applyFill="1" applyBorder="1" applyAlignment="1" applyProtection="1">
      <alignment horizontal="left" vertical="center" wrapText="1"/>
    </xf>
    <xf numFmtId="0" fontId="4" fillId="3" borderId="4" xfId="2" applyFont="1" applyFill="1" applyBorder="1" applyAlignment="1" applyProtection="1">
      <alignment horizontal="left" vertical="center" wrapText="1"/>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2">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8" name="Connecteur droit 8"/>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5" name="Rectangle 4"/>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190130</xdr:colOff>
      <xdr:row>1</xdr:row>
      <xdr:rowOff>113641</xdr:rowOff>
    </xdr:to>
    <xdr:sp macro="" textlink="">
      <xdr:nvSpPr>
        <xdr:cNvPr id="2" name="ZoneTexte 1"/>
        <xdr:cNvSpPr txBox="1"/>
      </xdr:nvSpPr>
      <xdr:spPr>
        <a:xfrm rot="20992706">
          <a:off x="0" y="0"/>
          <a:ext cx="586945"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showGridLines="0" tabSelected="1" zoomScale="84" zoomScaleNormal="84" workbookViewId="0">
      <selection activeCell="C43" sqref="C43"/>
    </sheetView>
  </sheetViews>
  <sheetFormatPr defaultColWidth="11.375" defaultRowHeight="14.95" customHeight="1"/>
  <cols>
    <col min="1" max="1" width="2.875" style="16" customWidth="1"/>
    <col min="2" max="2" width="38.625" style="16" customWidth="1"/>
    <col min="3" max="8" width="14.25" style="16" customWidth="1"/>
    <col min="9" max="9" width="2.875" style="16" customWidth="1"/>
    <col min="10" max="16384" width="11.375" style="16"/>
  </cols>
  <sheetData>
    <row r="1" spans="2:13" ht="14.95" customHeight="1" thickBot="1"/>
    <row r="2" spans="2:13" ht="59.95" customHeight="1" thickBot="1">
      <c r="B2" s="197" t="s">
        <v>136</v>
      </c>
      <c r="C2" s="198"/>
      <c r="D2" s="198"/>
      <c r="E2" s="198"/>
      <c r="F2" s="198"/>
      <c r="G2" s="198"/>
      <c r="H2" s="199"/>
      <c r="I2" s="42"/>
      <c r="J2" s="110" t="str">
        <f>IF(AND(C5&lt;&gt;"",C7&lt;&gt;"",C14&lt;&gt;"",D14&lt;&gt;"",E14&lt;&gt;"",F14&lt;&gt;"",G14&lt;&gt;"",H14&lt;&gt;"",D18&lt;&gt;"",D20&lt;&gt;"",D22&lt;&gt;"",C26&lt;&gt;"",C27&lt;&gt;"",C28&lt;&gt;"",C29&lt;&gt;"",C43&lt;&gt;""),"OK","NOK")</f>
        <v>NOK</v>
      </c>
    </row>
    <row r="3" spans="2:13" ht="14.95" customHeight="1">
      <c r="B3" s="43"/>
      <c r="C3" s="43"/>
      <c r="D3" s="43"/>
      <c r="E3" s="43"/>
      <c r="F3" s="43"/>
      <c r="G3" s="43"/>
      <c r="H3" s="43"/>
      <c r="I3" s="42"/>
    </row>
    <row r="4" spans="2:13" ht="14.95" customHeight="1">
      <c r="B4" s="44"/>
      <c r="C4" s="45"/>
      <c r="D4" s="45"/>
      <c r="E4" s="45"/>
      <c r="F4" s="45"/>
      <c r="G4" s="45"/>
      <c r="H4" s="46"/>
      <c r="I4" s="43"/>
    </row>
    <row r="5" spans="2:13" ht="14.95" customHeight="1">
      <c r="B5" s="47" t="s">
        <v>22</v>
      </c>
      <c r="C5" s="203"/>
      <c r="D5" s="204"/>
      <c r="E5" s="204"/>
      <c r="F5" s="204"/>
      <c r="G5" s="204"/>
      <c r="H5" s="205"/>
      <c r="I5" s="48"/>
    </row>
    <row r="6" spans="2:13" ht="14.95" customHeight="1">
      <c r="B6" s="50"/>
      <c r="C6" s="48"/>
      <c r="D6" s="13"/>
      <c r="E6" s="48"/>
      <c r="F6" s="48"/>
      <c r="G6" s="48"/>
      <c r="H6" s="49"/>
      <c r="I6" s="48"/>
    </row>
    <row r="7" spans="2:13" ht="14.95" customHeight="1">
      <c r="B7" s="47" t="s">
        <v>84</v>
      </c>
      <c r="C7" s="203"/>
      <c r="D7" s="204"/>
      <c r="E7" s="204"/>
      <c r="F7" s="204"/>
      <c r="G7" s="204"/>
      <c r="H7" s="205"/>
      <c r="I7" s="48"/>
    </row>
    <row r="8" spans="2:13" ht="14.95" customHeight="1">
      <c r="B8" s="50"/>
      <c r="C8" s="48"/>
      <c r="D8" s="13"/>
      <c r="E8" s="48"/>
      <c r="F8" s="48"/>
      <c r="G8" s="48"/>
      <c r="H8" s="49"/>
      <c r="I8" s="48"/>
    </row>
    <row r="9" spans="2:13" ht="14.95" customHeight="1">
      <c r="B9" s="47" t="s">
        <v>135</v>
      </c>
      <c r="C9" s="131" t="s">
        <v>112</v>
      </c>
      <c r="D9" s="132"/>
      <c r="E9" s="133"/>
      <c r="F9" s="134"/>
      <c r="G9" s="132"/>
      <c r="H9" s="135"/>
      <c r="I9" s="48"/>
    </row>
    <row r="10" spans="2:13" ht="14.95" customHeight="1">
      <c r="B10" s="51"/>
      <c r="C10" s="137"/>
      <c r="D10" s="137"/>
      <c r="E10" s="137"/>
      <c r="F10" s="137"/>
      <c r="G10" s="137"/>
      <c r="H10" s="68"/>
      <c r="I10" s="48"/>
    </row>
    <row r="11" spans="2:13" ht="14.95" customHeight="1">
      <c r="B11" s="50" t="s">
        <v>23</v>
      </c>
      <c r="C11" s="206"/>
      <c r="D11" s="207"/>
      <c r="E11" s="207"/>
      <c r="F11" s="207"/>
      <c r="G11" s="207"/>
      <c r="H11" s="208"/>
      <c r="I11" s="48"/>
    </row>
    <row r="12" spans="2:13" ht="14.95" customHeight="1">
      <c r="B12" s="50"/>
      <c r="C12" s="209"/>
      <c r="D12" s="210"/>
      <c r="E12" s="210"/>
      <c r="F12" s="210"/>
      <c r="G12" s="210"/>
      <c r="H12" s="211"/>
      <c r="I12" s="48"/>
    </row>
    <row r="13" spans="2:13" ht="14.95" customHeight="1" thickBot="1">
      <c r="B13" s="50"/>
      <c r="C13" s="13"/>
      <c r="D13" s="48"/>
      <c r="E13" s="48"/>
      <c r="F13" s="48"/>
      <c r="G13" s="48"/>
      <c r="H13" s="49"/>
      <c r="I13" s="48"/>
    </row>
    <row r="14" spans="2:13" ht="14.95" customHeight="1" thickBot="1">
      <c r="B14" s="52" t="s">
        <v>35</v>
      </c>
      <c r="C14" s="71"/>
      <c r="D14" s="71"/>
      <c r="E14" s="71"/>
      <c r="F14" s="71"/>
      <c r="G14" s="71"/>
      <c r="H14" s="71"/>
      <c r="I14" s="48"/>
      <c r="J14" s="78" t="str">
        <f>C14&amp;D14&amp;E14&amp;F14&amp;G14&amp;H14</f>
        <v/>
      </c>
      <c r="M14" s="53"/>
    </row>
    <row r="15" spans="2:13" ht="14.95" customHeight="1">
      <c r="B15" s="63" t="s">
        <v>36</v>
      </c>
      <c r="C15" s="54"/>
      <c r="D15" s="55"/>
      <c r="E15" s="55"/>
      <c r="F15" s="55"/>
      <c r="G15" s="55"/>
      <c r="H15" s="56"/>
      <c r="I15" s="48"/>
    </row>
    <row r="16" spans="2:13" ht="14.95" customHeight="1">
      <c r="B16" s="57"/>
      <c r="D16" s="48"/>
      <c r="E16" s="48"/>
      <c r="F16" s="48"/>
      <c r="G16" s="48"/>
      <c r="H16" s="48"/>
      <c r="I16" s="48"/>
    </row>
    <row r="17" spans="2:9" ht="14.95" customHeight="1">
      <c r="B17" s="58"/>
      <c r="C17" s="60"/>
      <c r="D17" s="45" t="s">
        <v>65</v>
      </c>
      <c r="E17" s="59"/>
      <c r="F17" s="60"/>
      <c r="G17" s="60"/>
      <c r="H17" s="61"/>
      <c r="I17" s="48"/>
    </row>
    <row r="18" spans="2:9" ht="14.95" customHeight="1">
      <c r="B18" s="47" t="s">
        <v>92</v>
      </c>
      <c r="C18" s="89" t="s">
        <v>32</v>
      </c>
      <c r="D18" s="108"/>
      <c r="E18" s="13"/>
      <c r="F18" s="48"/>
      <c r="G18" s="48"/>
      <c r="H18" s="49"/>
      <c r="I18" s="48"/>
    </row>
    <row r="19" spans="2:9" ht="14.95" customHeight="1">
      <c r="B19" s="72"/>
      <c r="C19" s="48"/>
      <c r="D19" s="48"/>
      <c r="E19" s="13"/>
      <c r="F19" s="48"/>
      <c r="G19" s="48"/>
      <c r="H19" s="49"/>
      <c r="I19" s="48"/>
    </row>
    <row r="20" spans="2:9" ht="14.95" customHeight="1">
      <c r="B20" s="47" t="s">
        <v>93</v>
      </c>
      <c r="C20" s="76" t="s">
        <v>67</v>
      </c>
      <c r="D20" s="108"/>
      <c r="E20" s="13"/>
      <c r="F20" s="48"/>
      <c r="G20" s="48"/>
      <c r="H20" s="49"/>
      <c r="I20" s="48"/>
    </row>
    <row r="21" spans="2:9" ht="14.95" customHeight="1">
      <c r="B21" s="72"/>
      <c r="C21" s="48"/>
      <c r="D21" s="48"/>
      <c r="E21" s="13"/>
      <c r="F21" s="48"/>
      <c r="G21" s="48"/>
      <c r="H21" s="49"/>
      <c r="I21" s="48"/>
    </row>
    <row r="22" spans="2:9" ht="14.95" customHeight="1">
      <c r="B22" s="47" t="s">
        <v>94</v>
      </c>
      <c r="C22" s="77" t="s">
        <v>33</v>
      </c>
      <c r="D22" s="108"/>
      <c r="E22" s="13"/>
      <c r="F22" s="62"/>
      <c r="G22" s="62"/>
      <c r="H22" s="79"/>
      <c r="I22" s="48"/>
    </row>
    <row r="23" spans="2:9" ht="14.95" customHeight="1">
      <c r="B23" s="63"/>
      <c r="C23" s="54"/>
      <c r="D23" s="73"/>
      <c r="E23" s="74"/>
      <c r="F23" s="74"/>
      <c r="G23" s="74"/>
      <c r="H23" s="80"/>
    </row>
    <row r="24" spans="2:9" ht="14.95" customHeight="1">
      <c r="B24" s="65"/>
    </row>
    <row r="25" spans="2:9" ht="14.95" customHeight="1">
      <c r="B25" s="58"/>
      <c r="C25" s="59"/>
      <c r="D25" s="59"/>
      <c r="E25" s="59"/>
      <c r="F25" s="59"/>
      <c r="G25" s="59"/>
      <c r="H25" s="66"/>
    </row>
    <row r="26" spans="2:9" ht="14.95" customHeight="1">
      <c r="B26" s="47" t="s">
        <v>29</v>
      </c>
      <c r="C26" s="194"/>
      <c r="D26" s="195"/>
      <c r="E26" s="195"/>
      <c r="F26" s="195"/>
      <c r="G26" s="195"/>
      <c r="H26" s="196"/>
      <c r="I26" s="48"/>
    </row>
    <row r="27" spans="2:9" ht="14.95" customHeight="1">
      <c r="B27" s="40" t="s">
        <v>37</v>
      </c>
      <c r="C27" s="194"/>
      <c r="D27" s="195"/>
      <c r="E27" s="195"/>
      <c r="F27" s="195"/>
      <c r="G27" s="195"/>
      <c r="H27" s="196"/>
      <c r="I27" s="48"/>
    </row>
    <row r="28" spans="2:9" ht="14.95" customHeight="1">
      <c r="B28" s="50" t="s">
        <v>85</v>
      </c>
      <c r="C28" s="194"/>
      <c r="D28" s="195"/>
      <c r="E28" s="195"/>
      <c r="F28" s="195"/>
      <c r="G28" s="195"/>
      <c r="H28" s="196"/>
      <c r="I28" s="48"/>
    </row>
    <row r="29" spans="2:9" ht="14.95" customHeight="1">
      <c r="B29" s="50" t="s">
        <v>86</v>
      </c>
      <c r="C29" s="194"/>
      <c r="D29" s="195"/>
      <c r="E29" s="195"/>
      <c r="F29" s="195"/>
      <c r="G29" s="195"/>
      <c r="H29" s="196"/>
      <c r="I29" s="48"/>
    </row>
    <row r="30" spans="2:9" ht="14.95" customHeight="1">
      <c r="B30" s="40"/>
      <c r="C30" s="67"/>
      <c r="D30" s="13"/>
      <c r="E30" s="67"/>
      <c r="F30" s="67"/>
      <c r="G30" s="67"/>
      <c r="H30" s="81"/>
    </row>
    <row r="31" spans="2:9" ht="14.95" customHeight="1">
      <c r="B31" s="47" t="s">
        <v>30</v>
      </c>
      <c r="C31" s="194"/>
      <c r="D31" s="195"/>
      <c r="E31" s="195"/>
      <c r="F31" s="195"/>
      <c r="G31" s="195"/>
      <c r="H31" s="196"/>
      <c r="I31" s="48"/>
    </row>
    <row r="32" spans="2:9" ht="14.95" customHeight="1">
      <c r="B32" s="40" t="s">
        <v>37</v>
      </c>
      <c r="C32" s="194"/>
      <c r="D32" s="195"/>
      <c r="E32" s="195"/>
      <c r="F32" s="195"/>
      <c r="G32" s="195"/>
      <c r="H32" s="196"/>
      <c r="I32" s="48"/>
    </row>
    <row r="33" spans="2:13" ht="14.95" customHeight="1">
      <c r="B33" s="50" t="s">
        <v>85</v>
      </c>
      <c r="C33" s="194"/>
      <c r="D33" s="195"/>
      <c r="E33" s="195"/>
      <c r="F33" s="195"/>
      <c r="G33" s="195"/>
      <c r="H33" s="196"/>
      <c r="I33" s="48"/>
      <c r="M33" s="75"/>
    </row>
    <row r="34" spans="2:13" ht="14.95" customHeight="1">
      <c r="B34" s="50" t="s">
        <v>86</v>
      </c>
      <c r="C34" s="194"/>
      <c r="D34" s="195"/>
      <c r="E34" s="195"/>
      <c r="F34" s="195"/>
      <c r="G34" s="195"/>
      <c r="H34" s="196"/>
      <c r="I34" s="48"/>
    </row>
    <row r="35" spans="2:13" ht="14.95" customHeight="1">
      <c r="B35" s="40"/>
      <c r="C35" s="67"/>
      <c r="D35" s="13"/>
      <c r="E35" s="67"/>
      <c r="F35" s="67"/>
      <c r="G35" s="67"/>
      <c r="H35" s="81"/>
    </row>
    <row r="36" spans="2:13" ht="14.95" customHeight="1">
      <c r="B36" s="47" t="s">
        <v>31</v>
      </c>
      <c r="C36" s="194"/>
      <c r="D36" s="195"/>
      <c r="E36" s="195"/>
      <c r="F36" s="195"/>
      <c r="G36" s="195"/>
      <c r="H36" s="196"/>
      <c r="I36" s="48"/>
    </row>
    <row r="37" spans="2:13" ht="14.95" customHeight="1">
      <c r="B37" s="40" t="s">
        <v>37</v>
      </c>
      <c r="C37" s="194"/>
      <c r="D37" s="195"/>
      <c r="E37" s="195"/>
      <c r="F37" s="195"/>
      <c r="G37" s="195"/>
      <c r="H37" s="196"/>
      <c r="I37" s="48"/>
    </row>
    <row r="38" spans="2:13" ht="14.95" customHeight="1">
      <c r="B38" s="50" t="s">
        <v>85</v>
      </c>
      <c r="C38" s="194"/>
      <c r="D38" s="195"/>
      <c r="E38" s="195"/>
      <c r="F38" s="195"/>
      <c r="G38" s="195"/>
      <c r="H38" s="196"/>
      <c r="I38" s="48"/>
    </row>
    <row r="39" spans="2:13" ht="14.95" customHeight="1">
      <c r="B39" s="50" t="s">
        <v>86</v>
      </c>
      <c r="C39" s="194"/>
      <c r="D39" s="195"/>
      <c r="E39" s="195"/>
      <c r="F39" s="195"/>
      <c r="G39" s="195"/>
      <c r="H39" s="196"/>
      <c r="I39" s="48"/>
    </row>
    <row r="40" spans="2:13" ht="14.95" customHeight="1">
      <c r="B40" s="69"/>
      <c r="C40" s="54"/>
      <c r="D40" s="54"/>
      <c r="E40" s="54"/>
      <c r="F40" s="54"/>
      <c r="G40" s="54"/>
      <c r="H40" s="64"/>
    </row>
    <row r="41" spans="2:13" ht="14.95" customHeight="1">
      <c r="B41" s="13"/>
      <c r="C41" s="13"/>
      <c r="D41" s="13"/>
      <c r="E41" s="13"/>
      <c r="F41" s="13"/>
      <c r="G41" s="13"/>
      <c r="H41" s="13"/>
    </row>
    <row r="42" spans="2:13" ht="14.95" customHeight="1">
      <c r="B42" s="70"/>
      <c r="C42" s="59"/>
      <c r="D42" s="59"/>
      <c r="E42" s="59"/>
      <c r="F42" s="59"/>
      <c r="G42" s="59"/>
      <c r="H42" s="66"/>
    </row>
    <row r="43" spans="2:13" ht="14.95" customHeight="1">
      <c r="B43" s="41" t="s">
        <v>87</v>
      </c>
      <c r="C43" s="109"/>
      <c r="D43" s="13"/>
      <c r="E43" s="13"/>
      <c r="F43" s="13"/>
      <c r="G43" s="13"/>
      <c r="H43" s="68"/>
    </row>
    <row r="44" spans="2:13" ht="14.95" customHeight="1">
      <c r="B44" s="69"/>
      <c r="C44" s="54"/>
      <c r="D44" s="54"/>
      <c r="E44" s="54"/>
      <c r="F44" s="54"/>
      <c r="G44" s="54"/>
      <c r="H44" s="64"/>
    </row>
    <row r="45" spans="2:13" ht="14.95" customHeight="1" thickBot="1"/>
    <row r="46" spans="2:13" ht="30.1" customHeight="1" thickBot="1">
      <c r="B46" s="200" t="s">
        <v>64</v>
      </c>
      <c r="C46" s="201"/>
      <c r="D46" s="201"/>
      <c r="E46" s="201"/>
      <c r="F46" s="201"/>
      <c r="G46" s="201"/>
      <c r="H46" s="202"/>
    </row>
  </sheetData>
  <sheetProtection algorithmName="SHA-512" hashValue="Y6Ak3Uy920k6RKWD8ppyfwI7yda8dq8uCPHUoAxW0hMSRIP0PNXRp5eS8+tPkWGYVKj565HEoEGGGdd0pyOH8Q==" saltValue="5aiqYhLrLbRaeom8RTrHeA==" spinCount="100000" sheet="1" objects="1" scenarios="1" selectLockedCells="1"/>
  <mergeCells count="18">
    <mergeCell ref="C36:H36"/>
    <mergeCell ref="C37:H37"/>
    <mergeCell ref="C38:H38"/>
    <mergeCell ref="C39:H39"/>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s>
  <conditionalFormatting sqref="B2">
    <cfRule type="expression" dxfId="71" priority="1">
      <formula>$J$2="OK"</formula>
    </cfRule>
    <cfRule type="expression" dxfId="70" priority="2">
      <formula>$J$2="NOK"</formula>
    </cfRule>
  </conditionalFormatting>
  <dataValidations count="4">
    <dataValidation type="list" allowBlank="1" showInputMessage="1" showErrorMessage="1" sqref="D18 D20 D22">
      <formula1>"Oui,Non"</formula1>
    </dataValidation>
    <dataValidation type="date" allowBlank="1" showInputMessage="1" showErrorMessage="1" sqref="C10">
      <formula1>40179</formula1>
      <formula2>55153</formula2>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showGridLines="0" zoomScale="80" zoomScaleNormal="80" workbookViewId="0">
      <selection activeCell="D17" sqref="D17"/>
    </sheetView>
  </sheetViews>
  <sheetFormatPr defaultColWidth="11.375" defaultRowHeight="14.95" customHeight="1"/>
  <cols>
    <col min="1" max="1" width="2.875" style="1" customWidth="1"/>
    <col min="2" max="2" width="8.625" style="1" customWidth="1"/>
    <col min="3" max="3" width="37.125" style="1" customWidth="1"/>
    <col min="4" max="4" width="14.25" style="1" customWidth="1"/>
    <col min="5" max="5" width="2.875" style="1" customWidth="1"/>
    <col min="6" max="15" width="14.25" style="1" customWidth="1"/>
    <col min="16" max="16" width="2.875" style="1" customWidth="1"/>
    <col min="17" max="18" width="14.25" style="1" customWidth="1"/>
    <col min="19" max="19" width="2.875" style="1" customWidth="1"/>
    <col min="20" max="21" width="14.25" style="1" customWidth="1"/>
    <col min="22" max="22" width="2.875" style="1" customWidth="1"/>
    <col min="23" max="23" width="14.25" style="1" customWidth="1"/>
    <col min="24" max="24" width="2.875" style="1" customWidth="1"/>
    <col min="25" max="25" width="14.375" style="1" customWidth="1"/>
    <col min="26" max="26" width="2.875" style="1" customWidth="1"/>
    <col min="27" max="27" width="14.25" style="1" customWidth="1"/>
    <col min="28" max="28" width="2.875" style="1" customWidth="1"/>
    <col min="29" max="16384" width="11.375" style="1"/>
  </cols>
  <sheetData>
    <row r="1" spans="2:29" ht="14.95" customHeight="1" thickBot="1"/>
    <row r="2" spans="2:29" s="18" customFormat="1" ht="59.95" customHeight="1" thickBot="1">
      <c r="B2" s="220" t="s">
        <v>137</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10" t="str">
        <f>IF(AND(F70&lt;&gt;"",F73&lt;&gt;""),"OK","NOK")</f>
        <v>NOK</v>
      </c>
    </row>
    <row r="3" spans="2:29" ht="14.95" customHeight="1" thickBot="1"/>
    <row r="4" spans="2:29" ht="14.95" customHeight="1">
      <c r="B4" s="223" t="s">
        <v>66</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119</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3"/>
      <c r="C6" s="3"/>
      <c r="D6" s="3"/>
      <c r="E6" s="3"/>
      <c r="F6" s="3"/>
      <c r="G6" s="3"/>
    </row>
    <row r="7" spans="2:29" ht="14.95" customHeight="1">
      <c r="B7" s="12" t="s">
        <v>58</v>
      </c>
      <c r="C7" s="103"/>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12" t="s">
        <v>89</v>
      </c>
      <c r="C8" s="213"/>
      <c r="D8" s="89" t="str">
        <f>+'F1'!C18</f>
        <v>SAS</v>
      </c>
      <c r="E8" s="90"/>
      <c r="F8" s="90"/>
      <c r="G8" s="90"/>
      <c r="H8" s="90"/>
      <c r="I8" s="90"/>
      <c r="J8" s="90"/>
      <c r="K8" s="90"/>
      <c r="L8" s="90"/>
      <c r="M8" s="90"/>
      <c r="N8" s="90"/>
      <c r="O8" s="90"/>
      <c r="P8" s="90"/>
      <c r="Q8" s="90"/>
      <c r="R8" s="90"/>
      <c r="S8" s="90"/>
      <c r="T8" s="90"/>
      <c r="U8" s="90"/>
      <c r="V8" s="90"/>
      <c r="W8" s="91"/>
    </row>
    <row r="9" spans="2:29" ht="14.95" customHeight="1" thickBot="1">
      <c r="B9" s="92"/>
      <c r="C9" s="4"/>
      <c r="D9" s="93"/>
      <c r="E9" s="2"/>
      <c r="F9" s="93"/>
      <c r="G9" s="93"/>
    </row>
    <row r="10" spans="2:29" ht="14.95" customHeight="1" thickBot="1">
      <c r="B10" s="4"/>
      <c r="C10" s="4"/>
      <c r="D10" s="4"/>
      <c r="E10" s="2"/>
      <c r="F10" s="229" t="s">
        <v>59</v>
      </c>
      <c r="G10" s="230"/>
      <c r="H10" s="230"/>
      <c r="I10" s="230"/>
      <c r="J10" s="230"/>
      <c r="K10" s="230"/>
      <c r="L10" s="230"/>
      <c r="M10" s="230"/>
      <c r="N10" s="230"/>
      <c r="O10" s="231"/>
      <c r="P10" s="94"/>
      <c r="Q10" s="94"/>
    </row>
    <row r="11" spans="2:29" ht="14.95" customHeight="1">
      <c r="B11" s="2"/>
      <c r="C11" s="2"/>
      <c r="D11" s="146">
        <v>1</v>
      </c>
      <c r="E11" s="2"/>
      <c r="F11" s="146" t="s">
        <v>121</v>
      </c>
      <c r="G11" s="146" t="s">
        <v>122</v>
      </c>
      <c r="H11" s="146" t="s">
        <v>123</v>
      </c>
      <c r="I11" s="146" t="s">
        <v>124</v>
      </c>
      <c r="J11" s="146" t="s">
        <v>130</v>
      </c>
      <c r="K11" s="146" t="s">
        <v>125</v>
      </c>
      <c r="L11" s="146" t="s">
        <v>126</v>
      </c>
      <c r="M11" s="146" t="s">
        <v>127</v>
      </c>
      <c r="N11" s="146" t="s">
        <v>128</v>
      </c>
      <c r="O11" s="146" t="s">
        <v>129</v>
      </c>
      <c r="Q11" s="146" t="s">
        <v>131</v>
      </c>
      <c r="T11" s="146">
        <v>2</v>
      </c>
      <c r="W11" s="146">
        <v>3</v>
      </c>
      <c r="Y11" s="147">
        <v>4</v>
      </c>
      <c r="AA11" s="146" t="s">
        <v>132</v>
      </c>
    </row>
    <row r="12" spans="2:29" s="18" customFormat="1" ht="30.1" customHeight="1">
      <c r="B12" s="2"/>
      <c r="C12" s="2"/>
      <c r="D12" s="217" t="s">
        <v>71</v>
      </c>
      <c r="E12" s="2"/>
      <c r="F12" s="217" t="s">
        <v>113</v>
      </c>
      <c r="G12" s="217" t="s">
        <v>114</v>
      </c>
      <c r="H12" s="217" t="s">
        <v>76</v>
      </c>
      <c r="I12" s="217" t="s">
        <v>115</v>
      </c>
      <c r="J12" s="217" t="s">
        <v>116</v>
      </c>
      <c r="K12" s="217" t="s">
        <v>77</v>
      </c>
      <c r="L12" s="217" t="s">
        <v>78</v>
      </c>
      <c r="M12" s="217" t="s">
        <v>79</v>
      </c>
      <c r="N12" s="217" t="s">
        <v>80</v>
      </c>
      <c r="O12" s="217" t="s">
        <v>81</v>
      </c>
      <c r="P12" s="82"/>
      <c r="Q12" s="214" t="s">
        <v>72</v>
      </c>
      <c r="R12" s="214" t="s">
        <v>133</v>
      </c>
      <c r="T12" s="245" t="s">
        <v>73</v>
      </c>
      <c r="U12" s="214" t="s">
        <v>134</v>
      </c>
      <c r="W12" s="217" t="s">
        <v>74</v>
      </c>
      <c r="Y12" s="235" t="s">
        <v>75</v>
      </c>
      <c r="AA12" s="214" t="s">
        <v>60</v>
      </c>
    </row>
    <row r="13" spans="2:29" s="18" customFormat="1" ht="30.1" customHeight="1">
      <c r="B13" s="2"/>
      <c r="C13" s="2"/>
      <c r="D13" s="218"/>
      <c r="E13" s="2"/>
      <c r="F13" s="218"/>
      <c r="G13" s="218"/>
      <c r="H13" s="218"/>
      <c r="I13" s="218"/>
      <c r="J13" s="218"/>
      <c r="K13" s="218"/>
      <c r="L13" s="218"/>
      <c r="M13" s="218"/>
      <c r="N13" s="218"/>
      <c r="O13" s="218"/>
      <c r="P13" s="83"/>
      <c r="Q13" s="215"/>
      <c r="R13" s="215"/>
      <c r="T13" s="245"/>
      <c r="U13" s="215"/>
      <c r="W13" s="218"/>
      <c r="Y13" s="236"/>
      <c r="AA13" s="215"/>
    </row>
    <row r="14" spans="2:29" s="18" customFormat="1" ht="30.1" customHeight="1">
      <c r="B14" s="2"/>
      <c r="C14" s="2"/>
      <c r="D14" s="219"/>
      <c r="E14" s="2"/>
      <c r="F14" s="219"/>
      <c r="G14" s="219"/>
      <c r="H14" s="219"/>
      <c r="I14" s="219"/>
      <c r="J14" s="219"/>
      <c r="K14" s="219"/>
      <c r="L14" s="219"/>
      <c r="M14" s="219"/>
      <c r="N14" s="219"/>
      <c r="O14" s="219"/>
      <c r="P14" s="83"/>
      <c r="Q14" s="216"/>
      <c r="R14" s="216"/>
      <c r="T14" s="245"/>
      <c r="U14" s="216"/>
      <c r="W14" s="219"/>
      <c r="Y14" s="237"/>
      <c r="AA14" s="216"/>
    </row>
    <row r="15" spans="2:29" ht="14.95" customHeight="1">
      <c r="B15" s="5" t="s">
        <v>61</v>
      </c>
      <c r="C15" s="6"/>
      <c r="D15" s="37"/>
      <c r="E15" s="2"/>
      <c r="F15" s="38"/>
      <c r="G15" s="19"/>
      <c r="H15" s="19"/>
      <c r="I15" s="19"/>
      <c r="J15" s="19"/>
      <c r="K15" s="19"/>
      <c r="L15" s="19"/>
      <c r="M15" s="19"/>
      <c r="N15" s="19"/>
      <c r="O15" s="20"/>
      <c r="P15" s="21"/>
      <c r="Q15" s="22"/>
      <c r="R15" s="23"/>
      <c r="T15" s="22"/>
      <c r="U15" s="23"/>
      <c r="W15" s="22"/>
      <c r="Y15" s="24"/>
      <c r="AA15" s="22"/>
    </row>
    <row r="16" spans="2:29" ht="14.95" customHeight="1">
      <c r="B16" s="5"/>
      <c r="C16" s="25" t="s">
        <v>0</v>
      </c>
      <c r="D16" s="37"/>
      <c r="E16" s="2"/>
      <c r="F16" s="39"/>
      <c r="G16" s="19"/>
      <c r="H16" s="19"/>
      <c r="I16" s="19"/>
      <c r="J16" s="19"/>
      <c r="K16" s="19"/>
      <c r="L16" s="19"/>
      <c r="M16" s="19"/>
      <c r="N16" s="19"/>
      <c r="O16" s="20"/>
      <c r="P16" s="21"/>
      <c r="Q16" s="22"/>
      <c r="R16" s="23"/>
      <c r="T16" s="22"/>
      <c r="U16" s="23"/>
      <c r="W16" s="22"/>
      <c r="Y16" s="24"/>
      <c r="AA16" s="22"/>
    </row>
    <row r="17" spans="2:27" ht="14.95" customHeight="1">
      <c r="B17" s="122"/>
      <c r="C17" s="2" t="s">
        <v>1</v>
      </c>
      <c r="D17" s="111"/>
      <c r="E17" s="112"/>
      <c r="F17" s="111"/>
      <c r="G17" s="111"/>
      <c r="H17" s="111"/>
      <c r="I17" s="111"/>
      <c r="J17" s="111"/>
      <c r="K17" s="111"/>
      <c r="L17" s="111"/>
      <c r="M17" s="111"/>
      <c r="N17" s="111"/>
      <c r="O17" s="111"/>
      <c r="P17" s="113"/>
      <c r="Q17" s="84">
        <f>SUM(F17:O17)</f>
        <v>0</v>
      </c>
      <c r="R17" s="36" t="str">
        <f t="shared" ref="R17:R30" si="0">IF(Q17=D17,"OK",IF(D17&lt;&gt;Q17,"erreur"))</f>
        <v>OK</v>
      </c>
      <c r="T17" s="111"/>
      <c r="U17" s="36" t="str">
        <f>IF(Q17=0,"OK",IF(AND(Q17&gt;0,T17&lt;&gt;0,T17=INT(T17),INT(T17)&gt;=Q17),"OK","erreur"))</f>
        <v>OK</v>
      </c>
      <c r="W17" s="111"/>
      <c r="Y17" s="85" t="str">
        <f t="shared" ref="Y17:Y30" si="1">IF(D17="",IF(W17="","OK","erreur"),IF(W17&lt;&gt;"","OK","erreur"))</f>
        <v>OK</v>
      </c>
      <c r="AA17" s="84">
        <f t="shared" ref="AA17:AA30" si="2">IFERROR(+W17*AA$61/W$61,0)</f>
        <v>0</v>
      </c>
    </row>
    <row r="18" spans="2:27" ht="14.95" customHeight="1">
      <c r="B18" s="7" t="s">
        <v>41</v>
      </c>
      <c r="C18" s="2" t="s">
        <v>70</v>
      </c>
      <c r="D18" s="111"/>
      <c r="E18" s="112"/>
      <c r="F18" s="111"/>
      <c r="G18" s="111"/>
      <c r="H18" s="111"/>
      <c r="I18" s="111"/>
      <c r="J18" s="111"/>
      <c r="K18" s="111"/>
      <c r="L18" s="111"/>
      <c r="M18" s="111"/>
      <c r="N18" s="111"/>
      <c r="O18" s="111"/>
      <c r="P18" s="113"/>
      <c r="Q18" s="84">
        <f t="shared" ref="Q18:Q30" si="3">SUM(F18:O18)</f>
        <v>0</v>
      </c>
      <c r="R18" s="36" t="str">
        <f t="shared" si="0"/>
        <v>OK</v>
      </c>
      <c r="T18" s="111"/>
      <c r="U18" s="36" t="str">
        <f t="shared" ref="U18:U61" si="4">IF(Q18=0,"OK",IF(AND(Q18&gt;0,T18&lt;&gt;0,T18=INT(T18),INT(T18)&gt;=Q18),"OK","erreur"))</f>
        <v>OK</v>
      </c>
      <c r="W18" s="111"/>
      <c r="Y18" s="85" t="str">
        <f t="shared" si="1"/>
        <v>OK</v>
      </c>
      <c r="AA18" s="84">
        <f t="shared" si="2"/>
        <v>0</v>
      </c>
    </row>
    <row r="19" spans="2:27" ht="14.95" customHeight="1">
      <c r="B19" s="7" t="s">
        <v>41</v>
      </c>
      <c r="C19" s="2" t="s">
        <v>2</v>
      </c>
      <c r="D19" s="111"/>
      <c r="E19" s="112"/>
      <c r="F19" s="111"/>
      <c r="G19" s="111"/>
      <c r="H19" s="111"/>
      <c r="I19" s="111"/>
      <c r="J19" s="111"/>
      <c r="K19" s="111"/>
      <c r="L19" s="111"/>
      <c r="M19" s="111"/>
      <c r="N19" s="111"/>
      <c r="O19" s="111"/>
      <c r="P19" s="113"/>
      <c r="Q19" s="84">
        <f t="shared" si="3"/>
        <v>0</v>
      </c>
      <c r="R19" s="36" t="str">
        <f t="shared" si="0"/>
        <v>OK</v>
      </c>
      <c r="T19" s="111"/>
      <c r="U19" s="36" t="str">
        <f t="shared" si="4"/>
        <v>OK</v>
      </c>
      <c r="W19" s="111"/>
      <c r="Y19" s="85" t="str">
        <f t="shared" si="1"/>
        <v>OK</v>
      </c>
      <c r="AA19" s="84">
        <f t="shared" si="2"/>
        <v>0</v>
      </c>
    </row>
    <row r="20" spans="2:27" ht="14.95" customHeight="1">
      <c r="B20" s="7" t="s">
        <v>41</v>
      </c>
      <c r="C20" s="2" t="s">
        <v>3</v>
      </c>
      <c r="D20" s="111"/>
      <c r="E20" s="112"/>
      <c r="F20" s="111"/>
      <c r="G20" s="111"/>
      <c r="H20" s="111"/>
      <c r="I20" s="111"/>
      <c r="J20" s="111"/>
      <c r="K20" s="111"/>
      <c r="L20" s="111"/>
      <c r="M20" s="111"/>
      <c r="N20" s="111"/>
      <c r="O20" s="111"/>
      <c r="P20" s="113"/>
      <c r="Q20" s="84">
        <f t="shared" si="3"/>
        <v>0</v>
      </c>
      <c r="R20" s="36" t="str">
        <f t="shared" si="0"/>
        <v>OK</v>
      </c>
      <c r="T20" s="111"/>
      <c r="U20" s="36" t="str">
        <f t="shared" si="4"/>
        <v>OK</v>
      </c>
      <c r="W20" s="111"/>
      <c r="Y20" s="85" t="str">
        <f t="shared" si="1"/>
        <v>OK</v>
      </c>
      <c r="AA20" s="84">
        <f t="shared" si="2"/>
        <v>0</v>
      </c>
    </row>
    <row r="21" spans="2:27" ht="14.95" customHeight="1">
      <c r="B21" s="7" t="s">
        <v>41</v>
      </c>
      <c r="C21" s="2" t="s">
        <v>4</v>
      </c>
      <c r="D21" s="111"/>
      <c r="E21" s="112"/>
      <c r="F21" s="111"/>
      <c r="G21" s="111"/>
      <c r="H21" s="111"/>
      <c r="I21" s="111"/>
      <c r="J21" s="111"/>
      <c r="K21" s="111"/>
      <c r="L21" s="111"/>
      <c r="M21" s="111"/>
      <c r="N21" s="111"/>
      <c r="O21" s="111"/>
      <c r="P21" s="113"/>
      <c r="Q21" s="84">
        <f t="shared" si="3"/>
        <v>0</v>
      </c>
      <c r="R21" s="36" t="str">
        <f t="shared" si="0"/>
        <v>OK</v>
      </c>
      <c r="T21" s="111"/>
      <c r="U21" s="36" t="str">
        <f t="shared" si="4"/>
        <v>OK</v>
      </c>
      <c r="W21" s="111"/>
      <c r="Y21" s="85" t="str">
        <f t="shared" si="1"/>
        <v>OK</v>
      </c>
      <c r="AA21" s="84">
        <f t="shared" si="2"/>
        <v>0</v>
      </c>
    </row>
    <row r="22" spans="2:27" ht="14.95" customHeight="1">
      <c r="B22" s="7" t="s">
        <v>41</v>
      </c>
      <c r="C22" s="2" t="s">
        <v>5</v>
      </c>
      <c r="D22" s="111"/>
      <c r="E22" s="112"/>
      <c r="F22" s="111"/>
      <c r="G22" s="111"/>
      <c r="H22" s="111"/>
      <c r="I22" s="111"/>
      <c r="J22" s="111"/>
      <c r="K22" s="111"/>
      <c r="L22" s="111"/>
      <c r="M22" s="111"/>
      <c r="N22" s="111"/>
      <c r="O22" s="111"/>
      <c r="P22" s="113"/>
      <c r="Q22" s="84">
        <f t="shared" si="3"/>
        <v>0</v>
      </c>
      <c r="R22" s="36" t="str">
        <f t="shared" si="0"/>
        <v>OK</v>
      </c>
      <c r="T22" s="111"/>
      <c r="U22" s="36" t="str">
        <f t="shared" si="4"/>
        <v>OK</v>
      </c>
      <c r="W22" s="111"/>
      <c r="Y22" s="85" t="str">
        <f t="shared" si="1"/>
        <v>OK</v>
      </c>
      <c r="AA22" s="84">
        <f t="shared" si="2"/>
        <v>0</v>
      </c>
    </row>
    <row r="23" spans="2:27" ht="14.95" customHeight="1">
      <c r="B23" s="7" t="s">
        <v>41</v>
      </c>
      <c r="C23" s="2" t="s">
        <v>6</v>
      </c>
      <c r="D23" s="111"/>
      <c r="E23" s="112"/>
      <c r="F23" s="111"/>
      <c r="G23" s="111"/>
      <c r="H23" s="111"/>
      <c r="I23" s="111"/>
      <c r="J23" s="111"/>
      <c r="K23" s="111"/>
      <c r="L23" s="111"/>
      <c r="M23" s="111"/>
      <c r="N23" s="111"/>
      <c r="O23" s="111"/>
      <c r="P23" s="113"/>
      <c r="Q23" s="84">
        <f t="shared" si="3"/>
        <v>0</v>
      </c>
      <c r="R23" s="36" t="str">
        <f t="shared" si="0"/>
        <v>OK</v>
      </c>
      <c r="T23" s="111"/>
      <c r="U23" s="36" t="str">
        <f t="shared" si="4"/>
        <v>OK</v>
      </c>
      <c r="W23" s="111"/>
      <c r="Y23" s="85" t="str">
        <f t="shared" si="1"/>
        <v>OK</v>
      </c>
      <c r="AA23" s="84">
        <f t="shared" si="2"/>
        <v>0</v>
      </c>
    </row>
    <row r="24" spans="2:27" ht="14.95" customHeight="1">
      <c r="B24" s="7" t="s">
        <v>41</v>
      </c>
      <c r="C24" s="2" t="s">
        <v>7</v>
      </c>
      <c r="D24" s="111"/>
      <c r="E24" s="112"/>
      <c r="F24" s="111"/>
      <c r="G24" s="111"/>
      <c r="H24" s="111"/>
      <c r="I24" s="111"/>
      <c r="J24" s="111"/>
      <c r="K24" s="111"/>
      <c r="L24" s="111"/>
      <c r="M24" s="111"/>
      <c r="N24" s="111"/>
      <c r="O24" s="111"/>
      <c r="P24" s="113"/>
      <c r="Q24" s="84">
        <f t="shared" si="3"/>
        <v>0</v>
      </c>
      <c r="R24" s="36" t="str">
        <f t="shared" si="0"/>
        <v>OK</v>
      </c>
      <c r="T24" s="111"/>
      <c r="U24" s="36" t="str">
        <f t="shared" si="4"/>
        <v>OK</v>
      </c>
      <c r="W24" s="111"/>
      <c r="Y24" s="85" t="str">
        <f t="shared" si="1"/>
        <v>OK</v>
      </c>
      <c r="AA24" s="84">
        <f t="shared" si="2"/>
        <v>0</v>
      </c>
    </row>
    <row r="25" spans="2:27" ht="14.95" customHeight="1">
      <c r="B25" s="7" t="s">
        <v>41</v>
      </c>
      <c r="C25" s="2" t="s">
        <v>39</v>
      </c>
      <c r="D25" s="111"/>
      <c r="E25" s="112"/>
      <c r="F25" s="111"/>
      <c r="G25" s="111"/>
      <c r="H25" s="111"/>
      <c r="I25" s="111"/>
      <c r="J25" s="111"/>
      <c r="K25" s="111"/>
      <c r="L25" s="111"/>
      <c r="M25" s="111"/>
      <c r="N25" s="111"/>
      <c r="O25" s="111"/>
      <c r="P25" s="113"/>
      <c r="Q25" s="84">
        <f t="shared" si="3"/>
        <v>0</v>
      </c>
      <c r="R25" s="36" t="str">
        <f t="shared" si="0"/>
        <v>OK</v>
      </c>
      <c r="T25" s="111"/>
      <c r="U25" s="36" t="str">
        <f t="shared" si="4"/>
        <v>OK</v>
      </c>
      <c r="W25" s="111"/>
      <c r="Y25" s="85" t="str">
        <f t="shared" si="1"/>
        <v>OK</v>
      </c>
      <c r="AA25" s="84">
        <f t="shared" si="2"/>
        <v>0</v>
      </c>
    </row>
    <row r="26" spans="2:27" ht="14.95" customHeight="1">
      <c r="B26" s="7" t="s">
        <v>41</v>
      </c>
      <c r="C26" s="2" t="s">
        <v>138</v>
      </c>
      <c r="D26" s="111"/>
      <c r="E26" s="112"/>
      <c r="F26" s="111"/>
      <c r="G26" s="111"/>
      <c r="H26" s="111"/>
      <c r="I26" s="111"/>
      <c r="J26" s="111"/>
      <c r="K26" s="111"/>
      <c r="L26" s="111"/>
      <c r="M26" s="111"/>
      <c r="N26" s="111"/>
      <c r="O26" s="111"/>
      <c r="P26" s="113"/>
      <c r="Q26" s="84">
        <f t="shared" ref="Q26" si="5">SUM(F26:O26)</f>
        <v>0</v>
      </c>
      <c r="R26" s="36" t="str">
        <f t="shared" ref="R26" si="6">IF(Q26=D26,"OK",IF(D26&lt;&gt;Q26,"erreur"))</f>
        <v>OK</v>
      </c>
      <c r="T26" s="111"/>
      <c r="U26" s="36" t="str">
        <f t="shared" ref="U26" si="7">IF(Q26=0,"OK",IF(AND(Q26&gt;0,T26&lt;&gt;0,T26=INT(T26),INT(T26)&gt;=Q26),"OK","erreur"))</f>
        <v>OK</v>
      </c>
      <c r="W26" s="111"/>
      <c r="Y26" s="85" t="str">
        <f t="shared" ref="Y26" si="8">IF(D26="",IF(W26="","OK","erreur"),IF(W26&lt;&gt;"","OK","erreur"))</f>
        <v>OK</v>
      </c>
      <c r="AA26" s="84">
        <f t="shared" si="2"/>
        <v>0</v>
      </c>
    </row>
    <row r="27" spans="2:27" ht="14.95" customHeight="1">
      <c r="B27" s="7" t="s">
        <v>40</v>
      </c>
      <c r="C27" s="2" t="s">
        <v>8</v>
      </c>
      <c r="D27" s="111"/>
      <c r="E27" s="112"/>
      <c r="F27" s="111"/>
      <c r="G27" s="111"/>
      <c r="H27" s="111"/>
      <c r="I27" s="111"/>
      <c r="J27" s="111"/>
      <c r="K27" s="111"/>
      <c r="L27" s="111"/>
      <c r="M27" s="111"/>
      <c r="N27" s="111"/>
      <c r="O27" s="111"/>
      <c r="P27" s="113"/>
      <c r="Q27" s="84">
        <f t="shared" si="3"/>
        <v>0</v>
      </c>
      <c r="R27" s="36" t="str">
        <f t="shared" si="0"/>
        <v>OK</v>
      </c>
      <c r="T27" s="111"/>
      <c r="U27" s="36" t="str">
        <f t="shared" si="4"/>
        <v>OK</v>
      </c>
      <c r="W27" s="111"/>
      <c r="Y27" s="85" t="str">
        <f t="shared" si="1"/>
        <v>OK</v>
      </c>
      <c r="AA27" s="84">
        <f t="shared" si="2"/>
        <v>0</v>
      </c>
    </row>
    <row r="28" spans="2:27" ht="14.95" customHeight="1">
      <c r="B28" s="7" t="s">
        <v>40</v>
      </c>
      <c r="C28" s="2" t="s">
        <v>9</v>
      </c>
      <c r="D28" s="111"/>
      <c r="E28" s="112"/>
      <c r="F28" s="111"/>
      <c r="G28" s="111"/>
      <c r="H28" s="111"/>
      <c r="I28" s="111"/>
      <c r="J28" s="111"/>
      <c r="K28" s="111"/>
      <c r="L28" s="111"/>
      <c r="M28" s="111"/>
      <c r="N28" s="111"/>
      <c r="O28" s="111"/>
      <c r="P28" s="113"/>
      <c r="Q28" s="84">
        <f t="shared" si="3"/>
        <v>0</v>
      </c>
      <c r="R28" s="36" t="str">
        <f t="shared" si="0"/>
        <v>OK</v>
      </c>
      <c r="T28" s="111"/>
      <c r="U28" s="36" t="str">
        <f t="shared" si="4"/>
        <v>OK</v>
      </c>
      <c r="W28" s="111"/>
      <c r="Y28" s="85" t="str">
        <f t="shared" si="1"/>
        <v>OK</v>
      </c>
      <c r="AA28" s="84">
        <f t="shared" si="2"/>
        <v>0</v>
      </c>
    </row>
    <row r="29" spans="2:27" ht="14.95" customHeight="1">
      <c r="B29" s="7" t="s">
        <v>53</v>
      </c>
      <c r="C29" s="2" t="s">
        <v>10</v>
      </c>
      <c r="D29" s="111"/>
      <c r="E29" s="112"/>
      <c r="F29" s="111"/>
      <c r="G29" s="111"/>
      <c r="H29" s="111"/>
      <c r="I29" s="111"/>
      <c r="J29" s="111"/>
      <c r="K29" s="111"/>
      <c r="L29" s="111"/>
      <c r="M29" s="111"/>
      <c r="N29" s="111"/>
      <c r="O29" s="111"/>
      <c r="P29" s="113"/>
      <c r="Q29" s="84">
        <f t="shared" si="3"/>
        <v>0</v>
      </c>
      <c r="R29" s="36" t="str">
        <f t="shared" si="0"/>
        <v>OK</v>
      </c>
      <c r="T29" s="111"/>
      <c r="U29" s="36" t="str">
        <f t="shared" si="4"/>
        <v>OK</v>
      </c>
      <c r="W29" s="111"/>
      <c r="Y29" s="85" t="str">
        <f t="shared" si="1"/>
        <v>OK</v>
      </c>
      <c r="AA29" s="84">
        <f t="shared" si="2"/>
        <v>0</v>
      </c>
    </row>
    <row r="30" spans="2:27" ht="14.95" customHeight="1">
      <c r="B30" s="7" t="s">
        <v>95</v>
      </c>
      <c r="C30" s="4" t="s">
        <v>11</v>
      </c>
      <c r="D30" s="111"/>
      <c r="E30" s="112"/>
      <c r="F30" s="111"/>
      <c r="G30" s="111"/>
      <c r="H30" s="111"/>
      <c r="I30" s="111"/>
      <c r="J30" s="111"/>
      <c r="K30" s="111"/>
      <c r="L30" s="111"/>
      <c r="M30" s="111"/>
      <c r="N30" s="111"/>
      <c r="O30" s="111"/>
      <c r="P30" s="113"/>
      <c r="Q30" s="86">
        <f t="shared" si="3"/>
        <v>0</v>
      </c>
      <c r="R30" s="36" t="str">
        <f t="shared" si="0"/>
        <v>OK</v>
      </c>
      <c r="T30" s="111"/>
      <c r="U30" s="36" t="str">
        <f t="shared" si="4"/>
        <v>OK</v>
      </c>
      <c r="W30" s="111"/>
      <c r="Y30" s="85" t="str">
        <f t="shared" si="1"/>
        <v>OK</v>
      </c>
      <c r="AA30" s="84">
        <f t="shared" si="2"/>
        <v>0</v>
      </c>
    </row>
    <row r="31" spans="2:27" ht="14.95" customHeight="1">
      <c r="B31" s="5"/>
      <c r="C31" s="25" t="s">
        <v>12</v>
      </c>
      <c r="D31" s="140"/>
      <c r="E31" s="112"/>
      <c r="F31" s="141"/>
      <c r="G31" s="142"/>
      <c r="H31" s="142"/>
      <c r="I31" s="142"/>
      <c r="J31" s="142"/>
      <c r="K31" s="142"/>
      <c r="L31" s="142"/>
      <c r="M31" s="142"/>
      <c r="N31" s="142"/>
      <c r="O31" s="140"/>
      <c r="P31" s="28"/>
      <c r="Q31" s="104"/>
      <c r="R31" s="26"/>
      <c r="T31" s="143"/>
      <c r="U31" s="26"/>
      <c r="W31" s="143"/>
      <c r="Y31" s="17"/>
      <c r="AA31" s="104"/>
    </row>
    <row r="32" spans="2:27" ht="14.95" customHeight="1">
      <c r="B32" s="7" t="s">
        <v>42</v>
      </c>
      <c r="C32" s="2" t="s">
        <v>117</v>
      </c>
      <c r="D32" s="111"/>
      <c r="E32" s="112"/>
      <c r="F32" s="111"/>
      <c r="G32" s="111"/>
      <c r="H32" s="111"/>
      <c r="I32" s="111"/>
      <c r="J32" s="111"/>
      <c r="K32" s="111"/>
      <c r="L32" s="111"/>
      <c r="M32" s="111"/>
      <c r="N32" s="111"/>
      <c r="O32" s="111"/>
      <c r="P32" s="113"/>
      <c r="Q32" s="87">
        <f t="shared" ref="Q32:Q37" si="9">SUM(F32:O32)</f>
        <v>0</v>
      </c>
      <c r="R32" s="36" t="str">
        <f t="shared" ref="R32:R37" si="10">IF(Q32=D32,"OK",IF(D32&lt;&gt;Q32,"erreur"))</f>
        <v>OK</v>
      </c>
      <c r="T32" s="111"/>
      <c r="U32" s="36" t="str">
        <f t="shared" si="4"/>
        <v>OK</v>
      </c>
      <c r="W32" s="111"/>
      <c r="Y32" s="85" t="str">
        <f t="shared" ref="Y32:Y37" si="11">IF(D32="",IF(W32="","OK","erreur"),IF(W32&lt;&gt;"","OK","erreur"))</f>
        <v>OK</v>
      </c>
      <c r="AA32" s="84">
        <f t="shared" ref="AA32:AA37" si="12">IFERROR(+W32*AA$61/W$61,0)</f>
        <v>0</v>
      </c>
    </row>
    <row r="33" spans="2:27" ht="14.95" customHeight="1">
      <c r="B33" s="7" t="s">
        <v>43</v>
      </c>
      <c r="C33" s="2" t="s">
        <v>13</v>
      </c>
      <c r="D33" s="111"/>
      <c r="E33" s="112"/>
      <c r="F33" s="111"/>
      <c r="G33" s="111"/>
      <c r="H33" s="111"/>
      <c r="I33" s="111"/>
      <c r="J33" s="111"/>
      <c r="K33" s="111"/>
      <c r="L33" s="111"/>
      <c r="M33" s="111"/>
      <c r="N33" s="111"/>
      <c r="O33" s="111"/>
      <c r="P33" s="113"/>
      <c r="Q33" s="84">
        <f t="shared" si="9"/>
        <v>0</v>
      </c>
      <c r="R33" s="36" t="str">
        <f t="shared" si="10"/>
        <v>OK</v>
      </c>
      <c r="T33" s="111"/>
      <c r="U33" s="36" t="str">
        <f t="shared" si="4"/>
        <v>OK</v>
      </c>
      <c r="W33" s="111"/>
      <c r="Y33" s="85" t="str">
        <f t="shared" si="11"/>
        <v>OK</v>
      </c>
      <c r="AA33" s="84">
        <f t="shared" si="12"/>
        <v>0</v>
      </c>
    </row>
    <row r="34" spans="2:27" ht="14.95" customHeight="1">
      <c r="B34" s="7" t="s">
        <v>44</v>
      </c>
      <c r="C34" s="2" t="s">
        <v>14</v>
      </c>
      <c r="D34" s="111"/>
      <c r="E34" s="112"/>
      <c r="F34" s="111"/>
      <c r="G34" s="111"/>
      <c r="H34" s="111"/>
      <c r="I34" s="111"/>
      <c r="J34" s="111"/>
      <c r="K34" s="111"/>
      <c r="L34" s="111"/>
      <c r="M34" s="111"/>
      <c r="N34" s="111"/>
      <c r="O34" s="111"/>
      <c r="P34" s="28"/>
      <c r="Q34" s="84">
        <f t="shared" si="9"/>
        <v>0</v>
      </c>
      <c r="R34" s="36" t="str">
        <f t="shared" si="10"/>
        <v>OK</v>
      </c>
      <c r="T34" s="111"/>
      <c r="U34" s="36" t="str">
        <f t="shared" si="4"/>
        <v>OK</v>
      </c>
      <c r="W34" s="111"/>
      <c r="Y34" s="85" t="str">
        <f t="shared" si="11"/>
        <v>OK</v>
      </c>
      <c r="AA34" s="84">
        <f t="shared" si="12"/>
        <v>0</v>
      </c>
    </row>
    <row r="35" spans="2:27" ht="14.95" customHeight="1">
      <c r="B35" s="7" t="s">
        <v>28</v>
      </c>
      <c r="C35" s="2" t="s">
        <v>15</v>
      </c>
      <c r="D35" s="111"/>
      <c r="E35" s="112"/>
      <c r="F35" s="111"/>
      <c r="G35" s="111"/>
      <c r="H35" s="111"/>
      <c r="I35" s="111"/>
      <c r="J35" s="111"/>
      <c r="K35" s="111"/>
      <c r="L35" s="111"/>
      <c r="M35" s="111"/>
      <c r="N35" s="111"/>
      <c r="O35" s="111"/>
      <c r="P35" s="28"/>
      <c r="Q35" s="84">
        <f t="shared" si="9"/>
        <v>0</v>
      </c>
      <c r="R35" s="36" t="str">
        <f t="shared" si="10"/>
        <v>OK</v>
      </c>
      <c r="T35" s="111"/>
      <c r="U35" s="36" t="str">
        <f t="shared" si="4"/>
        <v>OK</v>
      </c>
      <c r="W35" s="111"/>
      <c r="Y35" s="85" t="str">
        <f t="shared" si="11"/>
        <v>OK</v>
      </c>
      <c r="AA35" s="84">
        <f t="shared" si="12"/>
        <v>0</v>
      </c>
    </row>
    <row r="36" spans="2:27" ht="14.95" customHeight="1">
      <c r="B36" s="7" t="s">
        <v>45</v>
      </c>
      <c r="C36" s="2" t="s">
        <v>16</v>
      </c>
      <c r="D36" s="111"/>
      <c r="E36" s="112"/>
      <c r="F36" s="111"/>
      <c r="G36" s="111"/>
      <c r="H36" s="111"/>
      <c r="I36" s="111"/>
      <c r="J36" s="111"/>
      <c r="K36" s="111"/>
      <c r="L36" s="111"/>
      <c r="M36" s="111"/>
      <c r="N36" s="111"/>
      <c r="O36" s="111"/>
      <c r="P36" s="28"/>
      <c r="Q36" s="84">
        <f t="shared" si="9"/>
        <v>0</v>
      </c>
      <c r="R36" s="36" t="str">
        <f t="shared" si="10"/>
        <v>OK</v>
      </c>
      <c r="T36" s="111"/>
      <c r="U36" s="36" t="str">
        <f t="shared" si="4"/>
        <v>OK</v>
      </c>
      <c r="W36" s="111"/>
      <c r="Y36" s="85" t="str">
        <f t="shared" si="11"/>
        <v>OK</v>
      </c>
      <c r="AA36" s="84">
        <f t="shared" si="12"/>
        <v>0</v>
      </c>
    </row>
    <row r="37" spans="2:27" ht="14.95" customHeight="1">
      <c r="B37" s="7" t="s">
        <v>46</v>
      </c>
      <c r="C37" s="2" t="s">
        <v>96</v>
      </c>
      <c r="D37" s="111"/>
      <c r="E37" s="112"/>
      <c r="F37" s="111"/>
      <c r="G37" s="111"/>
      <c r="H37" s="111"/>
      <c r="I37" s="111"/>
      <c r="J37" s="111"/>
      <c r="K37" s="111"/>
      <c r="L37" s="111"/>
      <c r="M37" s="111"/>
      <c r="N37" s="111"/>
      <c r="O37" s="111"/>
      <c r="P37" s="28"/>
      <c r="Q37" s="86">
        <f t="shared" si="9"/>
        <v>0</v>
      </c>
      <c r="R37" s="36" t="str">
        <f t="shared" si="10"/>
        <v>OK</v>
      </c>
      <c r="T37" s="111"/>
      <c r="U37" s="36" t="str">
        <f t="shared" si="4"/>
        <v>OK</v>
      </c>
      <c r="W37" s="111"/>
      <c r="Y37" s="85" t="str">
        <f t="shared" si="11"/>
        <v>OK</v>
      </c>
      <c r="AA37" s="84">
        <f t="shared" si="12"/>
        <v>0</v>
      </c>
    </row>
    <row r="38" spans="2:27" ht="14.95" customHeight="1">
      <c r="B38" s="5"/>
      <c r="C38" s="25" t="s">
        <v>21</v>
      </c>
      <c r="D38" s="140"/>
      <c r="E38" s="112"/>
      <c r="F38" s="141"/>
      <c r="G38" s="142"/>
      <c r="H38" s="142"/>
      <c r="I38" s="142"/>
      <c r="J38" s="142"/>
      <c r="K38" s="142"/>
      <c r="L38" s="142"/>
      <c r="M38" s="142"/>
      <c r="N38" s="142"/>
      <c r="O38" s="140"/>
      <c r="P38" s="28"/>
      <c r="Q38" s="104"/>
      <c r="R38" s="26"/>
      <c r="T38" s="143"/>
      <c r="U38" s="26"/>
      <c r="W38" s="143"/>
      <c r="Y38" s="17"/>
      <c r="AA38" s="104"/>
    </row>
    <row r="39" spans="2:27" ht="14.95" customHeight="1">
      <c r="B39" s="11" t="s">
        <v>27</v>
      </c>
      <c r="C39" s="4" t="s">
        <v>97</v>
      </c>
      <c r="D39" s="111"/>
      <c r="E39" s="112"/>
      <c r="F39" s="111"/>
      <c r="G39" s="111"/>
      <c r="H39" s="111"/>
      <c r="I39" s="111"/>
      <c r="J39" s="111"/>
      <c r="K39" s="111"/>
      <c r="L39" s="111"/>
      <c r="M39" s="111"/>
      <c r="N39" s="111"/>
      <c r="O39" s="111"/>
      <c r="P39" s="28"/>
      <c r="Q39" s="87">
        <f t="shared" ref="Q39:Q43" si="13">SUM(F39:O39)</f>
        <v>0</v>
      </c>
      <c r="R39" s="36" t="str">
        <f t="shared" ref="R39:R43" si="14">IF(Q39=D39,"OK",IF(D39&lt;&gt;Q39,"erreur"))</f>
        <v>OK</v>
      </c>
      <c r="T39" s="111"/>
      <c r="U39" s="36" t="str">
        <f t="shared" si="4"/>
        <v>OK</v>
      </c>
      <c r="W39" s="111"/>
      <c r="Y39" s="85" t="str">
        <f t="shared" ref="Y39:Y43" si="15">IF(D39="",IF(W39="","OK","erreur"),IF(W39&lt;&gt;"","OK","erreur"))</f>
        <v>OK</v>
      </c>
      <c r="AA39" s="84">
        <f>IFERROR(+W39*AA$61/W$61,0)</f>
        <v>0</v>
      </c>
    </row>
    <row r="40" spans="2:27" ht="14.95" customHeight="1">
      <c r="B40" s="11" t="s">
        <v>27</v>
      </c>
      <c r="C40" s="4" t="s">
        <v>38</v>
      </c>
      <c r="D40" s="111"/>
      <c r="E40" s="112"/>
      <c r="F40" s="111"/>
      <c r="G40" s="111"/>
      <c r="H40" s="111"/>
      <c r="I40" s="111"/>
      <c r="J40" s="111"/>
      <c r="K40" s="111"/>
      <c r="L40" s="111"/>
      <c r="M40" s="111"/>
      <c r="N40" s="111"/>
      <c r="O40" s="111"/>
      <c r="P40" s="28"/>
      <c r="Q40" s="84">
        <f t="shared" si="13"/>
        <v>0</v>
      </c>
      <c r="R40" s="36" t="str">
        <f t="shared" si="14"/>
        <v>OK</v>
      </c>
      <c r="T40" s="111"/>
      <c r="U40" s="36" t="str">
        <f t="shared" si="4"/>
        <v>OK</v>
      </c>
      <c r="W40" s="111"/>
      <c r="Y40" s="85" t="str">
        <f t="shared" si="15"/>
        <v>OK</v>
      </c>
      <c r="AA40" s="84">
        <f>IFERROR(+W40*AA$61/W$61,0)</f>
        <v>0</v>
      </c>
    </row>
    <row r="41" spans="2:27" ht="14.95" customHeight="1">
      <c r="B41" s="11" t="s">
        <v>26</v>
      </c>
      <c r="C41" s="4" t="s">
        <v>54</v>
      </c>
      <c r="D41" s="111"/>
      <c r="E41" s="112"/>
      <c r="F41" s="111"/>
      <c r="G41" s="111"/>
      <c r="H41" s="111"/>
      <c r="I41" s="111"/>
      <c r="J41" s="111"/>
      <c r="K41" s="111"/>
      <c r="L41" s="111"/>
      <c r="M41" s="111"/>
      <c r="N41" s="111"/>
      <c r="O41" s="111"/>
      <c r="P41" s="28"/>
      <c r="Q41" s="84">
        <f t="shared" si="13"/>
        <v>0</v>
      </c>
      <c r="R41" s="36" t="str">
        <f t="shared" si="14"/>
        <v>OK</v>
      </c>
      <c r="T41" s="111"/>
      <c r="U41" s="36" t="str">
        <f t="shared" si="4"/>
        <v>OK</v>
      </c>
      <c r="W41" s="111"/>
      <c r="Y41" s="85" t="str">
        <f t="shared" si="15"/>
        <v>OK</v>
      </c>
      <c r="AA41" s="84">
        <f>IFERROR(+W41*AA$61/W$61,0)</f>
        <v>0</v>
      </c>
    </row>
    <row r="42" spans="2:27" ht="14.95" customHeight="1">
      <c r="B42" s="11" t="s">
        <v>46</v>
      </c>
      <c r="C42" s="4" t="s">
        <v>17</v>
      </c>
      <c r="D42" s="111"/>
      <c r="E42" s="112"/>
      <c r="F42" s="111"/>
      <c r="G42" s="111"/>
      <c r="H42" s="111"/>
      <c r="I42" s="111"/>
      <c r="J42" s="111"/>
      <c r="K42" s="111"/>
      <c r="L42" s="111"/>
      <c r="M42" s="111"/>
      <c r="N42" s="111"/>
      <c r="O42" s="111"/>
      <c r="P42" s="28"/>
      <c r="Q42" s="84">
        <f t="shared" si="13"/>
        <v>0</v>
      </c>
      <c r="R42" s="36" t="str">
        <f t="shared" si="14"/>
        <v>OK</v>
      </c>
      <c r="T42" s="111"/>
      <c r="U42" s="36" t="str">
        <f t="shared" si="4"/>
        <v>OK</v>
      </c>
      <c r="W42" s="111"/>
      <c r="Y42" s="85" t="str">
        <f t="shared" si="15"/>
        <v>OK</v>
      </c>
      <c r="AA42" s="84">
        <f>IFERROR(+W42*AA$61/W$61,0)</f>
        <v>0</v>
      </c>
    </row>
    <row r="43" spans="2:27" ht="14.95" customHeight="1">
      <c r="B43" s="11" t="s">
        <v>46</v>
      </c>
      <c r="C43" s="4" t="s">
        <v>96</v>
      </c>
      <c r="D43" s="111"/>
      <c r="E43" s="112"/>
      <c r="F43" s="111"/>
      <c r="G43" s="111"/>
      <c r="H43" s="111"/>
      <c r="I43" s="111"/>
      <c r="J43" s="111"/>
      <c r="K43" s="111"/>
      <c r="L43" s="111"/>
      <c r="M43" s="111"/>
      <c r="N43" s="111"/>
      <c r="O43" s="111"/>
      <c r="P43" s="28"/>
      <c r="Q43" s="84">
        <f t="shared" si="13"/>
        <v>0</v>
      </c>
      <c r="R43" s="36" t="str">
        <f t="shared" si="14"/>
        <v>OK</v>
      </c>
      <c r="T43" s="111"/>
      <c r="U43" s="36" t="str">
        <f t="shared" si="4"/>
        <v>OK</v>
      </c>
      <c r="W43" s="111"/>
      <c r="Y43" s="85" t="str">
        <f t="shared" si="15"/>
        <v>OK</v>
      </c>
      <c r="AA43" s="84">
        <f>IFERROR(+W43*AA$61/W$61,0)</f>
        <v>0</v>
      </c>
    </row>
    <row r="44" spans="2:27" ht="14.95" customHeight="1">
      <c r="B44" s="5" t="s">
        <v>18</v>
      </c>
      <c r="C44" s="6"/>
      <c r="D44" s="140"/>
      <c r="E44" s="112"/>
      <c r="F44" s="141"/>
      <c r="G44" s="142"/>
      <c r="H44" s="142"/>
      <c r="I44" s="142"/>
      <c r="J44" s="142"/>
      <c r="K44" s="142"/>
      <c r="L44" s="142"/>
      <c r="M44" s="142"/>
      <c r="N44" s="142"/>
      <c r="O44" s="140"/>
      <c r="P44" s="28"/>
      <c r="Q44" s="104"/>
      <c r="R44" s="26"/>
      <c r="T44" s="143"/>
      <c r="U44" s="26"/>
      <c r="W44" s="144"/>
      <c r="Y44" s="17"/>
      <c r="AA44" s="104"/>
    </row>
    <row r="45" spans="2:27" ht="14.95" customHeight="1">
      <c r="B45" s="7" t="s">
        <v>47</v>
      </c>
      <c r="C45" s="2" t="s">
        <v>19</v>
      </c>
      <c r="D45" s="111"/>
      <c r="E45" s="112"/>
      <c r="F45" s="111"/>
      <c r="G45" s="111"/>
      <c r="H45" s="111"/>
      <c r="I45" s="111"/>
      <c r="J45" s="111"/>
      <c r="K45" s="111"/>
      <c r="L45" s="111"/>
      <c r="M45" s="111"/>
      <c r="N45" s="111"/>
      <c r="O45" s="111"/>
      <c r="P45" s="113"/>
      <c r="Q45" s="84">
        <f t="shared" ref="Q45:Q52" si="16">SUM(F45:O45)</f>
        <v>0</v>
      </c>
      <c r="R45" s="36" t="str">
        <f t="shared" ref="R45:R52" si="17">IF(Q45=D45,"OK",IF(D45&lt;&gt;Q45,"erreur"))</f>
        <v>OK</v>
      </c>
      <c r="T45" s="111"/>
      <c r="U45" s="36" t="str">
        <f t="shared" si="4"/>
        <v>OK</v>
      </c>
      <c r="W45" s="111"/>
      <c r="Y45" s="85" t="str">
        <f t="shared" ref="Y45:Y52" si="18">IF(D45="",IF(W45="","OK","erreur"),IF(W45&lt;&gt;"","OK","erreur"))</f>
        <v>OK</v>
      </c>
      <c r="AA45" s="84">
        <f t="shared" ref="AA45:AA52" si="19">IFERROR(+W45*AA$61/W$61,0)</f>
        <v>0</v>
      </c>
    </row>
    <row r="46" spans="2:27" ht="14.95" customHeight="1">
      <c r="B46" s="7" t="s">
        <v>43</v>
      </c>
      <c r="C46" s="2" t="s">
        <v>55</v>
      </c>
      <c r="D46" s="111"/>
      <c r="E46" s="112"/>
      <c r="F46" s="111"/>
      <c r="G46" s="111"/>
      <c r="H46" s="111"/>
      <c r="I46" s="111"/>
      <c r="J46" s="111"/>
      <c r="K46" s="111"/>
      <c r="L46" s="111"/>
      <c r="M46" s="111"/>
      <c r="N46" s="111"/>
      <c r="O46" s="111"/>
      <c r="P46" s="113"/>
      <c r="Q46" s="84">
        <f t="shared" si="16"/>
        <v>0</v>
      </c>
      <c r="R46" s="36" t="str">
        <f t="shared" si="17"/>
        <v>OK</v>
      </c>
      <c r="T46" s="111"/>
      <c r="U46" s="36" t="str">
        <f t="shared" si="4"/>
        <v>OK</v>
      </c>
      <c r="W46" s="111"/>
      <c r="Y46" s="85" t="str">
        <f t="shared" si="18"/>
        <v>OK</v>
      </c>
      <c r="AA46" s="84">
        <f t="shared" si="19"/>
        <v>0</v>
      </c>
    </row>
    <row r="47" spans="2:27" ht="14.95" customHeight="1">
      <c r="B47" s="7" t="s">
        <v>53</v>
      </c>
      <c r="C47" s="2" t="s">
        <v>56</v>
      </c>
      <c r="D47" s="111"/>
      <c r="E47" s="112"/>
      <c r="F47" s="111"/>
      <c r="G47" s="111"/>
      <c r="H47" s="111"/>
      <c r="I47" s="111"/>
      <c r="J47" s="111"/>
      <c r="K47" s="111"/>
      <c r="L47" s="111"/>
      <c r="M47" s="111"/>
      <c r="N47" s="111"/>
      <c r="O47" s="111"/>
      <c r="P47" s="113"/>
      <c r="Q47" s="84">
        <f t="shared" si="16"/>
        <v>0</v>
      </c>
      <c r="R47" s="36" t="str">
        <f t="shared" si="17"/>
        <v>OK</v>
      </c>
      <c r="T47" s="111"/>
      <c r="U47" s="36" t="str">
        <f t="shared" si="4"/>
        <v>OK</v>
      </c>
      <c r="W47" s="111"/>
      <c r="Y47" s="85" t="str">
        <f t="shared" si="18"/>
        <v>OK</v>
      </c>
      <c r="AA47" s="84">
        <f t="shared" si="19"/>
        <v>0</v>
      </c>
    </row>
    <row r="48" spans="2:27" ht="14.95" customHeight="1">
      <c r="B48" s="7" t="s">
        <v>48</v>
      </c>
      <c r="C48" s="2" t="s">
        <v>20</v>
      </c>
      <c r="D48" s="111"/>
      <c r="E48" s="112"/>
      <c r="F48" s="111"/>
      <c r="G48" s="111"/>
      <c r="H48" s="111"/>
      <c r="I48" s="111"/>
      <c r="J48" s="111"/>
      <c r="K48" s="111"/>
      <c r="L48" s="111"/>
      <c r="M48" s="111"/>
      <c r="N48" s="111"/>
      <c r="O48" s="111"/>
      <c r="P48" s="113"/>
      <c r="Q48" s="84">
        <f t="shared" si="16"/>
        <v>0</v>
      </c>
      <c r="R48" s="36" t="str">
        <f t="shared" si="17"/>
        <v>OK</v>
      </c>
      <c r="T48" s="111"/>
      <c r="U48" s="36" t="str">
        <f t="shared" si="4"/>
        <v>OK</v>
      </c>
      <c r="W48" s="111"/>
      <c r="Y48" s="85" t="str">
        <f t="shared" si="18"/>
        <v>OK</v>
      </c>
      <c r="AA48" s="84">
        <f t="shared" si="19"/>
        <v>0</v>
      </c>
    </row>
    <row r="49" spans="2:28" ht="14.95" customHeight="1">
      <c r="B49" s="7" t="s">
        <v>49</v>
      </c>
      <c r="C49" s="2" t="s">
        <v>101</v>
      </c>
      <c r="D49" s="111"/>
      <c r="E49" s="112"/>
      <c r="F49" s="111"/>
      <c r="G49" s="111"/>
      <c r="H49" s="111"/>
      <c r="I49" s="111"/>
      <c r="J49" s="111"/>
      <c r="K49" s="111"/>
      <c r="L49" s="111"/>
      <c r="M49" s="111"/>
      <c r="N49" s="111"/>
      <c r="O49" s="111"/>
      <c r="P49" s="113"/>
      <c r="Q49" s="84">
        <f t="shared" si="16"/>
        <v>0</v>
      </c>
      <c r="R49" s="36" t="str">
        <f t="shared" si="17"/>
        <v>OK</v>
      </c>
      <c r="T49" s="111"/>
      <c r="U49" s="36" t="str">
        <f t="shared" si="4"/>
        <v>OK</v>
      </c>
      <c r="W49" s="111"/>
      <c r="Y49" s="85" t="str">
        <f t="shared" si="18"/>
        <v>OK</v>
      </c>
      <c r="AA49" s="84">
        <f t="shared" si="19"/>
        <v>0</v>
      </c>
    </row>
    <row r="50" spans="2:28" ht="14.95" customHeight="1">
      <c r="B50" s="7" t="s">
        <v>50</v>
      </c>
      <c r="C50" s="2" t="s">
        <v>99</v>
      </c>
      <c r="D50" s="111"/>
      <c r="E50" s="112"/>
      <c r="F50" s="111"/>
      <c r="G50" s="111"/>
      <c r="H50" s="111"/>
      <c r="I50" s="111"/>
      <c r="J50" s="111"/>
      <c r="K50" s="111"/>
      <c r="L50" s="111"/>
      <c r="M50" s="111"/>
      <c r="N50" s="111"/>
      <c r="O50" s="111"/>
      <c r="P50" s="113"/>
      <c r="Q50" s="84">
        <f t="shared" si="16"/>
        <v>0</v>
      </c>
      <c r="R50" s="36" t="str">
        <f t="shared" si="17"/>
        <v>OK</v>
      </c>
      <c r="T50" s="111"/>
      <c r="U50" s="36" t="str">
        <f t="shared" si="4"/>
        <v>OK</v>
      </c>
      <c r="W50" s="111"/>
      <c r="Y50" s="85" t="str">
        <f t="shared" si="18"/>
        <v>OK</v>
      </c>
      <c r="AA50" s="84">
        <f t="shared" si="19"/>
        <v>0</v>
      </c>
    </row>
    <row r="51" spans="2:28" ht="14.95" customHeight="1">
      <c r="B51" s="7" t="s">
        <v>51</v>
      </c>
      <c r="C51" s="2" t="s">
        <v>100</v>
      </c>
      <c r="D51" s="111"/>
      <c r="E51" s="112"/>
      <c r="F51" s="111"/>
      <c r="G51" s="111"/>
      <c r="H51" s="111"/>
      <c r="I51" s="111"/>
      <c r="J51" s="111"/>
      <c r="K51" s="111"/>
      <c r="L51" s="111"/>
      <c r="M51" s="111"/>
      <c r="N51" s="111"/>
      <c r="O51" s="111"/>
      <c r="P51" s="113"/>
      <c r="Q51" s="84">
        <f t="shared" si="16"/>
        <v>0</v>
      </c>
      <c r="R51" s="36" t="str">
        <f t="shared" si="17"/>
        <v>OK</v>
      </c>
      <c r="T51" s="111"/>
      <c r="U51" s="36" t="str">
        <f t="shared" si="4"/>
        <v>OK</v>
      </c>
      <c r="W51" s="111"/>
      <c r="Y51" s="85" t="str">
        <f t="shared" si="18"/>
        <v>OK</v>
      </c>
      <c r="AA51" s="84">
        <f t="shared" si="19"/>
        <v>0</v>
      </c>
    </row>
    <row r="52" spans="2:28" ht="14.95" customHeight="1">
      <c r="B52" s="7" t="s">
        <v>52</v>
      </c>
      <c r="C52" s="2" t="s">
        <v>96</v>
      </c>
      <c r="D52" s="111"/>
      <c r="E52" s="112"/>
      <c r="F52" s="111"/>
      <c r="G52" s="111"/>
      <c r="H52" s="111"/>
      <c r="I52" s="111"/>
      <c r="J52" s="111"/>
      <c r="K52" s="111"/>
      <c r="L52" s="111"/>
      <c r="M52" s="111"/>
      <c r="N52" s="111"/>
      <c r="O52" s="111"/>
      <c r="P52" s="113"/>
      <c r="Q52" s="86">
        <f t="shared" si="16"/>
        <v>0</v>
      </c>
      <c r="R52" s="36" t="str">
        <f t="shared" si="17"/>
        <v>OK</v>
      </c>
      <c r="T52" s="111"/>
      <c r="U52" s="36" t="str">
        <f t="shared" si="4"/>
        <v>OK</v>
      </c>
      <c r="W52" s="111"/>
      <c r="Y52" s="85" t="str">
        <f t="shared" si="18"/>
        <v>OK</v>
      </c>
      <c r="AA52" s="84">
        <f t="shared" si="19"/>
        <v>0</v>
      </c>
    </row>
    <row r="53" spans="2:28" ht="14.95" customHeight="1">
      <c r="B53" s="5" t="s">
        <v>34</v>
      </c>
      <c r="C53" s="6"/>
      <c r="D53" s="140"/>
      <c r="E53" s="112"/>
      <c r="F53" s="141"/>
      <c r="G53" s="142"/>
      <c r="H53" s="142"/>
      <c r="I53" s="142"/>
      <c r="J53" s="142"/>
      <c r="K53" s="142"/>
      <c r="L53" s="142"/>
      <c r="M53" s="142"/>
      <c r="N53" s="142"/>
      <c r="O53" s="140"/>
      <c r="P53" s="28"/>
      <c r="Q53" s="104"/>
      <c r="R53" s="26"/>
      <c r="T53" s="143"/>
      <c r="U53" s="26"/>
      <c r="W53" s="143"/>
      <c r="Y53" s="17"/>
      <c r="AA53" s="104"/>
    </row>
    <row r="54" spans="2:28" ht="14.95" customHeight="1">
      <c r="B54" s="11" t="s">
        <v>27</v>
      </c>
      <c r="C54" s="4" t="s">
        <v>97</v>
      </c>
      <c r="D54" s="111"/>
      <c r="E54" s="112"/>
      <c r="F54" s="111"/>
      <c r="G54" s="111"/>
      <c r="H54" s="111"/>
      <c r="I54" s="111"/>
      <c r="J54" s="111"/>
      <c r="K54" s="111"/>
      <c r="L54" s="111"/>
      <c r="M54" s="111"/>
      <c r="N54" s="111"/>
      <c r="O54" s="111"/>
      <c r="P54" s="113"/>
      <c r="Q54" s="87">
        <f t="shared" ref="Q54:Q59" si="20">SUM(F54:O54)</f>
        <v>0</v>
      </c>
      <c r="R54" s="36" t="str">
        <f t="shared" ref="R54:R59" si="21">IF(Q54=D54,"OK",IF(D54&lt;&gt;Q54,"erreur"))</f>
        <v>OK</v>
      </c>
      <c r="T54" s="111"/>
      <c r="U54" s="36" t="str">
        <f t="shared" si="4"/>
        <v>OK</v>
      </c>
      <c r="W54" s="111"/>
      <c r="Y54" s="85" t="str">
        <f t="shared" ref="Y54:Y59" si="22">IF(D54="",IF(W54="","OK","erreur"),IF(W54&lt;&gt;"","OK","erreur"))</f>
        <v>OK</v>
      </c>
      <c r="AA54" s="84">
        <f t="shared" ref="AA54:AA59" si="23">IFERROR(+W54*AA$61/W$61,0)</f>
        <v>0</v>
      </c>
    </row>
    <row r="55" spans="2:28" ht="14.95" customHeight="1">
      <c r="B55" s="11" t="s">
        <v>26</v>
      </c>
      <c r="C55" s="4" t="s">
        <v>98</v>
      </c>
      <c r="D55" s="111"/>
      <c r="E55" s="112"/>
      <c r="F55" s="111"/>
      <c r="G55" s="111"/>
      <c r="H55" s="111"/>
      <c r="I55" s="111"/>
      <c r="J55" s="111"/>
      <c r="K55" s="111"/>
      <c r="L55" s="111"/>
      <c r="M55" s="111"/>
      <c r="N55" s="111"/>
      <c r="O55" s="111"/>
      <c r="P55" s="113"/>
      <c r="Q55" s="84">
        <f t="shared" si="20"/>
        <v>0</v>
      </c>
      <c r="R55" s="36" t="str">
        <f t="shared" si="21"/>
        <v>OK</v>
      </c>
      <c r="T55" s="111"/>
      <c r="U55" s="36" t="str">
        <f t="shared" si="4"/>
        <v>OK</v>
      </c>
      <c r="W55" s="111"/>
      <c r="Y55" s="85" t="str">
        <f t="shared" si="22"/>
        <v>OK</v>
      </c>
      <c r="AA55" s="84">
        <f t="shared" si="23"/>
        <v>0</v>
      </c>
    </row>
    <row r="56" spans="2:28" ht="14.95" customHeight="1">
      <c r="B56" s="11" t="s">
        <v>46</v>
      </c>
      <c r="C56" s="4" t="s">
        <v>118</v>
      </c>
      <c r="D56" s="111"/>
      <c r="E56" s="112"/>
      <c r="F56" s="111"/>
      <c r="G56" s="111"/>
      <c r="H56" s="111"/>
      <c r="I56" s="111"/>
      <c r="J56" s="111"/>
      <c r="K56" s="111"/>
      <c r="L56" s="111"/>
      <c r="M56" s="111"/>
      <c r="N56" s="111"/>
      <c r="O56" s="111"/>
      <c r="P56" s="113"/>
      <c r="Q56" s="84">
        <f t="shared" si="20"/>
        <v>0</v>
      </c>
      <c r="R56" s="36" t="str">
        <f t="shared" si="21"/>
        <v>OK</v>
      </c>
      <c r="T56" s="111"/>
      <c r="U56" s="36" t="str">
        <f t="shared" si="4"/>
        <v>OK</v>
      </c>
      <c r="W56" s="111"/>
      <c r="Y56" s="85" t="str">
        <f t="shared" si="22"/>
        <v>OK</v>
      </c>
      <c r="AA56" s="84">
        <f t="shared" si="23"/>
        <v>0</v>
      </c>
    </row>
    <row r="57" spans="2:28" ht="14.95" customHeight="1">
      <c r="B57" s="11" t="s">
        <v>46</v>
      </c>
      <c r="C57" s="4" t="s">
        <v>102</v>
      </c>
      <c r="D57" s="111"/>
      <c r="E57" s="112"/>
      <c r="F57" s="111"/>
      <c r="G57" s="111"/>
      <c r="H57" s="111"/>
      <c r="I57" s="111"/>
      <c r="J57" s="111"/>
      <c r="K57" s="111"/>
      <c r="L57" s="111"/>
      <c r="M57" s="111"/>
      <c r="N57" s="111"/>
      <c r="O57" s="111"/>
      <c r="P57" s="113"/>
      <c r="Q57" s="84">
        <f t="shared" si="20"/>
        <v>0</v>
      </c>
      <c r="R57" s="36" t="str">
        <f t="shared" si="21"/>
        <v>OK</v>
      </c>
      <c r="T57" s="111"/>
      <c r="U57" s="36" t="str">
        <f t="shared" si="4"/>
        <v>OK</v>
      </c>
      <c r="W57" s="111"/>
      <c r="Y57" s="85" t="str">
        <f t="shared" si="22"/>
        <v>OK</v>
      </c>
      <c r="AA57" s="84">
        <f t="shared" si="23"/>
        <v>0</v>
      </c>
    </row>
    <row r="58" spans="2:28" ht="14.95" customHeight="1">
      <c r="B58" s="11" t="s">
        <v>46</v>
      </c>
      <c r="C58" s="4" t="s">
        <v>103</v>
      </c>
      <c r="D58" s="111"/>
      <c r="E58" s="112"/>
      <c r="F58" s="111"/>
      <c r="G58" s="111"/>
      <c r="H58" s="111"/>
      <c r="I58" s="111"/>
      <c r="J58" s="111"/>
      <c r="K58" s="111"/>
      <c r="L58" s="111"/>
      <c r="M58" s="111"/>
      <c r="N58" s="111"/>
      <c r="O58" s="111"/>
      <c r="P58" s="113"/>
      <c r="Q58" s="84">
        <f t="shared" si="20"/>
        <v>0</v>
      </c>
      <c r="R58" s="36" t="str">
        <f t="shared" si="21"/>
        <v>OK</v>
      </c>
      <c r="T58" s="111"/>
      <c r="U58" s="36" t="str">
        <f t="shared" si="4"/>
        <v>OK</v>
      </c>
      <c r="W58" s="111"/>
      <c r="Y58" s="85" t="str">
        <f t="shared" si="22"/>
        <v>OK</v>
      </c>
      <c r="AA58" s="84">
        <f t="shared" si="23"/>
        <v>0</v>
      </c>
    </row>
    <row r="59" spans="2:28" ht="14.95" customHeight="1">
      <c r="B59" s="14" t="s">
        <v>46</v>
      </c>
      <c r="C59" s="29" t="s">
        <v>104</v>
      </c>
      <c r="D59" s="111"/>
      <c r="E59" s="112"/>
      <c r="F59" s="111"/>
      <c r="G59" s="111"/>
      <c r="H59" s="111"/>
      <c r="I59" s="111"/>
      <c r="J59" s="111"/>
      <c r="K59" s="111"/>
      <c r="L59" s="111"/>
      <c r="M59" s="111"/>
      <c r="N59" s="111"/>
      <c r="O59" s="111"/>
      <c r="P59" s="113"/>
      <c r="Q59" s="84">
        <f t="shared" si="20"/>
        <v>0</v>
      </c>
      <c r="R59" s="36" t="str">
        <f t="shared" si="21"/>
        <v>OK</v>
      </c>
      <c r="T59" s="111"/>
      <c r="U59" s="36" t="str">
        <f t="shared" si="4"/>
        <v>OK</v>
      </c>
      <c r="W59" s="111"/>
      <c r="Y59" s="85" t="str">
        <f t="shared" si="22"/>
        <v>OK</v>
      </c>
      <c r="AA59" s="84">
        <f t="shared" si="23"/>
        <v>0</v>
      </c>
    </row>
    <row r="60" spans="2:28" ht="14.95" customHeight="1">
      <c r="D60" s="117"/>
      <c r="E60" s="112"/>
      <c r="F60" s="30"/>
      <c r="G60" s="30"/>
      <c r="H60" s="30"/>
      <c r="I60" s="30"/>
      <c r="J60" s="30"/>
      <c r="K60" s="30"/>
      <c r="L60" s="30"/>
      <c r="M60" s="30"/>
      <c r="N60" s="30"/>
      <c r="O60" s="30"/>
      <c r="P60" s="28"/>
      <c r="Q60" s="30"/>
      <c r="T60" s="30"/>
      <c r="W60" s="30"/>
      <c r="Y60" s="18"/>
      <c r="AA60" s="30"/>
    </row>
    <row r="61" spans="2:28" ht="14.95" customHeight="1">
      <c r="B61" s="10" t="s">
        <v>24</v>
      </c>
      <c r="C61" s="31"/>
      <c r="D61" s="105">
        <f>SUM(D17:D59)</f>
        <v>0</v>
      </c>
      <c r="E61" s="112"/>
      <c r="F61" s="105">
        <f t="shared" ref="F61:O61" si="24">SUM(F17:F59)</f>
        <v>0</v>
      </c>
      <c r="G61" s="105">
        <f t="shared" si="24"/>
        <v>0</v>
      </c>
      <c r="H61" s="105">
        <f t="shared" si="24"/>
        <v>0</v>
      </c>
      <c r="I61" s="105">
        <f t="shared" si="24"/>
        <v>0</v>
      </c>
      <c r="J61" s="105">
        <f t="shared" si="24"/>
        <v>0</v>
      </c>
      <c r="K61" s="105">
        <f t="shared" si="24"/>
        <v>0</v>
      </c>
      <c r="L61" s="105">
        <f t="shared" si="24"/>
        <v>0</v>
      </c>
      <c r="M61" s="105">
        <f t="shared" si="24"/>
        <v>0</v>
      </c>
      <c r="N61" s="105">
        <f t="shared" si="24"/>
        <v>0</v>
      </c>
      <c r="O61" s="105">
        <f t="shared" si="24"/>
        <v>0</v>
      </c>
      <c r="P61" s="34"/>
      <c r="Q61" s="105">
        <f>SUM(Q17:Q59)</f>
        <v>0</v>
      </c>
      <c r="R61" s="36" t="str">
        <f>IF(Q61=D61,"OK",IF(D61&lt;&gt;Q61,"erreur"))</f>
        <v>OK</v>
      </c>
      <c r="T61" s="105">
        <f>SUM(T17:T59)</f>
        <v>0</v>
      </c>
      <c r="U61" s="36" t="str">
        <f t="shared" si="4"/>
        <v>OK</v>
      </c>
      <c r="W61" s="105">
        <f>SUM(W17:W59)</f>
        <v>0</v>
      </c>
      <c r="Y61" s="85" t="str">
        <f>IF(D61="",IF(W61="","OK","erreur"),IF(W61&lt;&gt;"","OK","erreur"))</f>
        <v>OK</v>
      </c>
      <c r="AA61" s="105">
        <f>+D75</f>
        <v>0</v>
      </c>
    </row>
    <row r="62" spans="2:28" ht="14.95" customHeight="1">
      <c r="B62" s="32"/>
      <c r="D62" s="34"/>
      <c r="E62" s="112"/>
      <c r="F62" s="34"/>
      <c r="G62" s="34"/>
      <c r="H62" s="34"/>
      <c r="I62" s="34"/>
      <c r="J62" s="34"/>
      <c r="K62" s="34"/>
      <c r="L62" s="34"/>
      <c r="M62" s="34"/>
      <c r="N62" s="34"/>
      <c r="O62" s="34"/>
      <c r="P62" s="34"/>
      <c r="Q62" s="34"/>
      <c r="W62" s="33"/>
    </row>
    <row r="63" spans="2:28" ht="14.95" customHeight="1">
      <c r="D63" s="120" t="s">
        <v>62</v>
      </c>
      <c r="E63" s="112"/>
      <c r="F63" s="118">
        <f t="shared" ref="F63:K63" si="25">IF($Q$61=0,0,+F61/$Q$61)</f>
        <v>0</v>
      </c>
      <c r="G63" s="118">
        <f t="shared" si="25"/>
        <v>0</v>
      </c>
      <c r="H63" s="118">
        <f t="shared" si="25"/>
        <v>0</v>
      </c>
      <c r="I63" s="118">
        <f t="shared" si="25"/>
        <v>0</v>
      </c>
      <c r="J63" s="118">
        <f t="shared" si="25"/>
        <v>0</v>
      </c>
      <c r="K63" s="118">
        <f t="shared" si="25"/>
        <v>0</v>
      </c>
      <c r="L63" s="118">
        <f t="shared" ref="L63:N63" si="26">IF($Q$61=0,0,+L61/$Q$61)</f>
        <v>0</v>
      </c>
      <c r="M63" s="118">
        <f t="shared" si="26"/>
        <v>0</v>
      </c>
      <c r="N63" s="118">
        <f t="shared" si="26"/>
        <v>0</v>
      </c>
      <c r="O63" s="118">
        <f>IF($Q$61=0,0,+O61/$Q$61)</f>
        <v>0</v>
      </c>
      <c r="P63" s="34"/>
      <c r="Q63" s="119">
        <f>SUM(F63:O63)</f>
        <v>0</v>
      </c>
      <c r="W63" s="35"/>
      <c r="AA63" s="15"/>
      <c r="AB63" s="9"/>
    </row>
    <row r="64" spans="2:28" ht="14.95" customHeight="1">
      <c r="B64" s="8"/>
      <c r="C64" s="2"/>
      <c r="D64" s="2"/>
      <c r="E64" s="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95"/>
      <c r="F66" s="95"/>
      <c r="G66" s="95"/>
      <c r="H66" s="95"/>
      <c r="I66" s="95"/>
      <c r="J66" s="95"/>
      <c r="K66" s="95"/>
      <c r="L66" s="95"/>
      <c r="M66" s="95"/>
      <c r="N66" s="95"/>
      <c r="O66" s="95"/>
      <c r="P66" s="95"/>
      <c r="Q66" s="95"/>
    </row>
    <row r="67" spans="2:22" ht="14.95" customHeight="1">
      <c r="B67" s="96" t="s">
        <v>63</v>
      </c>
      <c r="C67" s="97"/>
      <c r="D67" s="98">
        <f>W61</f>
        <v>0</v>
      </c>
      <c r="F67" s="3"/>
    </row>
    <row r="68" spans="2:22" ht="14.95" customHeight="1" thickBot="1">
      <c r="B68" s="3"/>
      <c r="C68" s="3"/>
      <c r="D68" s="3"/>
      <c r="F68" s="3"/>
    </row>
    <row r="69" spans="2:22" ht="14.95" customHeight="1" thickBot="1">
      <c r="B69" s="239" t="s">
        <v>68</v>
      </c>
      <c r="C69" s="240"/>
      <c r="D69" s="243"/>
      <c r="F69" s="107" t="s">
        <v>82</v>
      </c>
      <c r="G69" s="2" t="str">
        <f>IF(F70="OUI","à ne pas ajouter", "à ajouter")</f>
        <v>à ajouter</v>
      </c>
    </row>
    <row r="70" spans="2:22" ht="14.95" customHeight="1" thickBot="1">
      <c r="B70" s="241"/>
      <c r="C70" s="242"/>
      <c r="D70" s="244"/>
      <c r="F70" s="106"/>
      <c r="G70" s="139"/>
      <c r="H70" s="2"/>
    </row>
    <row r="71" spans="2:22" ht="14.95" customHeight="1" thickBot="1">
      <c r="B71" s="99"/>
      <c r="C71" s="99"/>
      <c r="D71" s="28"/>
      <c r="G71" s="4"/>
      <c r="H71" s="136"/>
    </row>
    <row r="72" spans="2:22" ht="14.95" customHeight="1" thickBot="1">
      <c r="B72" s="239" t="s">
        <v>69</v>
      </c>
      <c r="C72" s="240"/>
      <c r="D72" s="243"/>
      <c r="F72" s="107" t="s">
        <v>83</v>
      </c>
      <c r="G72" s="2" t="str">
        <f>IF(F73="OUI","ne pas déduire", "à déduire")</f>
        <v>à déduire</v>
      </c>
    </row>
    <row r="73" spans="2:22" ht="14.95" customHeight="1" thickBot="1">
      <c r="B73" s="241"/>
      <c r="C73" s="242"/>
      <c r="D73" s="244"/>
      <c r="F73" s="106"/>
      <c r="G73" s="139"/>
      <c r="H73" s="2"/>
    </row>
    <row r="74" spans="2:22" ht="14.95" customHeight="1">
      <c r="R74" s="102"/>
      <c r="S74" s="102"/>
      <c r="T74" s="102"/>
      <c r="U74" s="102"/>
      <c r="V74" s="102"/>
    </row>
    <row r="75" spans="2:22" ht="14.95" customHeight="1">
      <c r="B75" s="100" t="s">
        <v>25</v>
      </c>
      <c r="C75" s="101"/>
      <c r="D75" s="98">
        <f>IF(F70="non",D69,0)+IF(F73="non",-D72,0)+D67</f>
        <v>0</v>
      </c>
      <c r="R75" s="102"/>
      <c r="S75" s="102"/>
      <c r="T75" s="102"/>
      <c r="U75" s="102"/>
      <c r="V75" s="102"/>
    </row>
  </sheetData>
  <sheetProtection algorithmName="SHA-512" hashValue="VqYz/7OEjcq3IvAqr/TtDijPUljJNd3nGZPfxAKiIjxsV6frPvPYmP/xxGvy1UkmssbvM9FwTeNuBbV1pzBsTQ==" saltValue="8eu9gfuwO/NcJdTKqjj8+Q==" spinCount="100000" sheet="1" objects="1" scenarios="1" selectLockedCells="1"/>
  <mergeCells count="29">
    <mergeCell ref="B69:C70"/>
    <mergeCell ref="B72:C73"/>
    <mergeCell ref="D69:D70"/>
    <mergeCell ref="D72:D73"/>
    <mergeCell ref="T12:T14"/>
    <mergeCell ref="Y12:Y14"/>
    <mergeCell ref="W12:W14"/>
    <mergeCell ref="D65:Q65"/>
    <mergeCell ref="L12:L14"/>
    <mergeCell ref="M12:M14"/>
    <mergeCell ref="N12:N14"/>
    <mergeCell ref="Q12:Q14"/>
    <mergeCell ref="R12:R14"/>
    <mergeCell ref="B8:C8"/>
    <mergeCell ref="U12:U14"/>
    <mergeCell ref="O12:O14"/>
    <mergeCell ref="B2:AA2"/>
    <mergeCell ref="B4:AA4"/>
    <mergeCell ref="B5:AA5"/>
    <mergeCell ref="F10:O10"/>
    <mergeCell ref="D12:D14"/>
    <mergeCell ref="D7:W7"/>
    <mergeCell ref="F12:F14"/>
    <mergeCell ref="G12:G14"/>
    <mergeCell ref="H12:H14"/>
    <mergeCell ref="I12:I14"/>
    <mergeCell ref="J12:J14"/>
    <mergeCell ref="K12:K14"/>
    <mergeCell ref="AA12:AA14"/>
  </mergeCells>
  <conditionalFormatting sqref="B2">
    <cfRule type="expression" dxfId="69" priority="3">
      <formula>$AC$2="OK"</formula>
    </cfRule>
    <cfRule type="expression" dxfId="68" priority="12">
      <formula>$AC$2="NOK"</formula>
    </cfRule>
  </conditionalFormatting>
  <conditionalFormatting sqref="AA31 AA38 AA44 Y61 Y17:Y59">
    <cfRule type="containsText" dxfId="67" priority="31" stopIfTrue="1" operator="containsText" text="ok">
      <formula>NOT(ISERROR(SEARCH("ok",Y17)))</formula>
    </cfRule>
  </conditionalFormatting>
  <conditionalFormatting sqref="AA31 AA38 AA44 Y17:Y61">
    <cfRule type="cellIs" dxfId="66" priority="30" stopIfTrue="1" operator="equal">
      <formula>"erreur"</formula>
    </cfRule>
  </conditionalFormatting>
  <conditionalFormatting sqref="AA31 AA38 AA44 Y61 R17:R59 Y17:Y59">
    <cfRule type="containsText" dxfId="65" priority="29" stopIfTrue="1" operator="containsText" text="erreur">
      <formula>NOT(ISERROR(SEARCH("erreur",R17)))</formula>
    </cfRule>
  </conditionalFormatting>
  <conditionalFormatting sqref="Y32:Y37 Y54:Y59 R32:R37 R54:R59 Y39:Y43 R39:R43 R45:R52 Y45:Y52 Y61 R17:R30 Y17:Y30">
    <cfRule type="containsText" dxfId="64" priority="28" stopIfTrue="1" operator="containsText" text="OK">
      <formula>NOT(ISERROR(SEARCH("OK",R17)))</formula>
    </cfRule>
  </conditionalFormatting>
  <conditionalFormatting sqref="D65:D66">
    <cfRule type="notContainsBlanks" dxfId="63" priority="27">
      <formula>LEN(TRIM(D65))&gt;0</formula>
    </cfRule>
  </conditionalFormatting>
  <conditionalFormatting sqref="R61">
    <cfRule type="containsText" dxfId="62" priority="26" stopIfTrue="1" operator="containsText" text="erreur">
      <formula>NOT(ISERROR(SEARCH("erreur",R61)))</formula>
    </cfRule>
  </conditionalFormatting>
  <conditionalFormatting sqref="R61">
    <cfRule type="containsText" dxfId="61" priority="25" stopIfTrue="1" operator="containsText" text="OK">
      <formula>NOT(ISERROR(SEARCH("OK",R61)))</formula>
    </cfRule>
  </conditionalFormatting>
  <conditionalFormatting sqref="AA53">
    <cfRule type="containsText" dxfId="60" priority="24" stopIfTrue="1" operator="containsText" text="ok">
      <formula>NOT(ISERROR(SEARCH("ok",AA53)))</formula>
    </cfRule>
  </conditionalFormatting>
  <conditionalFormatting sqref="AA53">
    <cfRule type="cellIs" dxfId="59" priority="23" stopIfTrue="1" operator="equal">
      <formula>"erreur"</formula>
    </cfRule>
  </conditionalFormatting>
  <conditionalFormatting sqref="AA53">
    <cfRule type="containsText" dxfId="58" priority="22" stopIfTrue="1" operator="containsText" text="erreur">
      <formula>NOT(ISERROR(SEARCH("erreur",AA53)))</formula>
    </cfRule>
  </conditionalFormatting>
  <conditionalFormatting sqref="U17:U59">
    <cfRule type="containsText" dxfId="57" priority="11" stopIfTrue="1" operator="containsText" text="erreur">
      <formula>NOT(ISERROR(SEARCH("erreur",U17)))</formula>
    </cfRule>
  </conditionalFormatting>
  <conditionalFormatting sqref="U32:U37 U39:U43 U45:U52 U54:U59 U17:U30">
    <cfRule type="containsText" dxfId="56" priority="10" stopIfTrue="1" operator="containsText" text="OK">
      <formula>NOT(ISERROR(SEARCH("OK",U17)))</formula>
    </cfRule>
  </conditionalFormatting>
  <conditionalFormatting sqref="U61">
    <cfRule type="containsText" dxfId="55" priority="2" stopIfTrue="1" operator="containsText" text="erreur">
      <formula>NOT(ISERROR(SEARCH("erreur",U61)))</formula>
    </cfRule>
  </conditionalFormatting>
  <conditionalFormatting sqref="U61">
    <cfRule type="containsText" dxfId="54" priority="1" stopIfTrue="1" operator="containsText" text="OK">
      <formula>NOT(ISERROR(SEARCH("OK",U61)))</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showGridLines="0" zoomScale="77" zoomScaleNormal="77" workbookViewId="0">
      <selection activeCell="D69" sqref="D69:D70"/>
    </sheetView>
  </sheetViews>
  <sheetFormatPr defaultColWidth="11.375" defaultRowHeight="14.95" customHeight="1"/>
  <cols>
    <col min="1" max="1" width="2.875" style="1" customWidth="1"/>
    <col min="2" max="2" width="8.625" style="1" customWidth="1"/>
    <col min="3" max="3" width="37.125" style="1" customWidth="1"/>
    <col min="4" max="4" width="14.25" style="1" customWidth="1"/>
    <col min="5" max="5" width="2.875" style="1" customWidth="1"/>
    <col min="6" max="15" width="14.25" style="1" customWidth="1"/>
    <col min="16" max="16" width="2.875" style="1" customWidth="1"/>
    <col min="17" max="18" width="14.25" style="1" customWidth="1"/>
    <col min="19" max="19" width="2.875" style="1" customWidth="1"/>
    <col min="20" max="21" width="14.25" style="1" customWidth="1"/>
    <col min="22" max="22" width="2.875" style="1" customWidth="1"/>
    <col min="23" max="23" width="14.25" style="1" customWidth="1"/>
    <col min="24" max="24" width="2.875" style="1" customWidth="1"/>
    <col min="25" max="25" width="14.375" style="1" customWidth="1"/>
    <col min="26" max="26" width="2.875" style="1" customWidth="1"/>
    <col min="27" max="27" width="14.25" style="1" customWidth="1"/>
    <col min="28" max="28" width="2.875" style="1" customWidth="1"/>
    <col min="29" max="16384" width="11.375" style="1"/>
  </cols>
  <sheetData>
    <row r="1" spans="2:29" ht="14.95" customHeight="1" thickBot="1"/>
    <row r="2" spans="2:29" s="18" customFormat="1" ht="59.95" customHeight="1" thickBot="1">
      <c r="B2" s="220" t="s">
        <v>139</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10" t="str">
        <f>IF(AND(F70&lt;&gt;"",F73&lt;&gt;""),"OK","NOK")</f>
        <v>NOK</v>
      </c>
    </row>
    <row r="3" spans="2:29" ht="14.95" customHeight="1" thickBot="1"/>
    <row r="4" spans="2:29" ht="14.95" customHeight="1">
      <c r="B4" s="223" t="s">
        <v>66</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119</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3"/>
      <c r="C6" s="3"/>
      <c r="D6" s="3"/>
      <c r="E6" s="3"/>
      <c r="F6" s="3"/>
      <c r="G6" s="3"/>
    </row>
    <row r="7" spans="2:29" ht="14.95" customHeight="1">
      <c r="B7" s="12" t="s">
        <v>58</v>
      </c>
      <c r="C7" s="103"/>
      <c r="D7" s="246">
        <f>+'F1'!C7</f>
        <v>0</v>
      </c>
      <c r="E7" s="247"/>
      <c r="F7" s="247"/>
      <c r="G7" s="247"/>
      <c r="H7" s="247"/>
      <c r="I7" s="247"/>
      <c r="J7" s="247"/>
      <c r="K7" s="247"/>
      <c r="L7" s="247"/>
      <c r="M7" s="247"/>
      <c r="N7" s="247"/>
      <c r="O7" s="247"/>
      <c r="P7" s="247"/>
      <c r="Q7" s="247"/>
      <c r="R7" s="247"/>
      <c r="S7" s="247"/>
      <c r="T7" s="247"/>
      <c r="U7" s="247"/>
      <c r="V7" s="247"/>
      <c r="W7" s="248"/>
    </row>
    <row r="8" spans="2:29" ht="14.95" customHeight="1">
      <c r="B8" s="249" t="s">
        <v>90</v>
      </c>
      <c r="C8" s="250"/>
      <c r="D8" s="76" t="str">
        <f>+'F1'!C20</f>
        <v>FHL</v>
      </c>
      <c r="E8" s="123"/>
      <c r="F8" s="123"/>
      <c r="G8" s="123"/>
      <c r="H8" s="123"/>
      <c r="I8" s="123"/>
      <c r="J8" s="123"/>
      <c r="K8" s="123"/>
      <c r="L8" s="123"/>
      <c r="M8" s="123"/>
      <c r="N8" s="123"/>
      <c r="O8" s="123"/>
      <c r="P8" s="123"/>
      <c r="Q8" s="123"/>
      <c r="R8" s="123"/>
      <c r="S8" s="123"/>
      <c r="T8" s="123"/>
      <c r="U8" s="123"/>
      <c r="V8" s="123"/>
      <c r="W8" s="124"/>
    </row>
    <row r="9" spans="2:29" ht="14.95" customHeight="1" thickBot="1">
      <c r="B9" s="92"/>
      <c r="C9" s="4"/>
      <c r="D9" s="93"/>
      <c r="E9" s="2"/>
      <c r="F9" s="93"/>
      <c r="G9" s="93"/>
    </row>
    <row r="10" spans="2:29" ht="14.95" customHeight="1" thickBot="1">
      <c r="B10" s="4"/>
      <c r="C10" s="4"/>
      <c r="D10" s="4"/>
      <c r="E10" s="2"/>
      <c r="F10" s="229" t="s">
        <v>59</v>
      </c>
      <c r="G10" s="230"/>
      <c r="H10" s="230"/>
      <c r="I10" s="230"/>
      <c r="J10" s="230"/>
      <c r="K10" s="230"/>
      <c r="L10" s="230"/>
      <c r="M10" s="230"/>
      <c r="N10" s="230"/>
      <c r="O10" s="231"/>
      <c r="P10" s="94"/>
      <c r="Q10" s="94"/>
    </row>
    <row r="11" spans="2:29" ht="14.95" customHeight="1">
      <c r="B11" s="2"/>
      <c r="C11" s="2"/>
      <c r="D11" s="146">
        <v>1</v>
      </c>
      <c r="E11" s="2"/>
      <c r="F11" s="146" t="s">
        <v>121</v>
      </c>
      <c r="G11" s="146" t="s">
        <v>122</v>
      </c>
      <c r="H11" s="146" t="s">
        <v>123</v>
      </c>
      <c r="I11" s="146" t="s">
        <v>124</v>
      </c>
      <c r="J11" s="146" t="s">
        <v>130</v>
      </c>
      <c r="K11" s="146" t="s">
        <v>125</v>
      </c>
      <c r="L11" s="146" t="s">
        <v>126</v>
      </c>
      <c r="M11" s="146" t="s">
        <v>127</v>
      </c>
      <c r="N11" s="146" t="s">
        <v>128</v>
      </c>
      <c r="O11" s="146" t="s">
        <v>129</v>
      </c>
      <c r="Q11" s="146" t="s">
        <v>131</v>
      </c>
      <c r="T11" s="146">
        <v>2</v>
      </c>
      <c r="W11" s="146">
        <v>3</v>
      </c>
      <c r="Y11" s="147">
        <v>4</v>
      </c>
      <c r="AA11" s="146" t="s">
        <v>132</v>
      </c>
    </row>
    <row r="12" spans="2:29" s="18" customFormat="1" ht="30.1" customHeight="1">
      <c r="B12" s="2"/>
      <c r="C12" s="2"/>
      <c r="D12" s="217" t="s">
        <v>71</v>
      </c>
      <c r="E12" s="2"/>
      <c r="F12" s="217" t="s">
        <v>113</v>
      </c>
      <c r="G12" s="217" t="s">
        <v>114</v>
      </c>
      <c r="H12" s="217" t="s">
        <v>76</v>
      </c>
      <c r="I12" s="217" t="s">
        <v>115</v>
      </c>
      <c r="J12" s="217" t="s">
        <v>116</v>
      </c>
      <c r="K12" s="217" t="s">
        <v>77</v>
      </c>
      <c r="L12" s="217" t="s">
        <v>78</v>
      </c>
      <c r="M12" s="217" t="s">
        <v>79</v>
      </c>
      <c r="N12" s="217" t="s">
        <v>80</v>
      </c>
      <c r="O12" s="217" t="s">
        <v>81</v>
      </c>
      <c r="P12" s="82"/>
      <c r="Q12" s="214" t="s">
        <v>72</v>
      </c>
      <c r="R12" s="214" t="s">
        <v>133</v>
      </c>
      <c r="T12" s="245" t="s">
        <v>73</v>
      </c>
      <c r="U12" s="214" t="s">
        <v>134</v>
      </c>
      <c r="W12" s="217" t="s">
        <v>74</v>
      </c>
      <c r="Y12" s="235" t="s">
        <v>75</v>
      </c>
      <c r="AA12" s="214" t="s">
        <v>60</v>
      </c>
    </row>
    <row r="13" spans="2:29" s="18" customFormat="1" ht="30.1" customHeight="1">
      <c r="B13" s="2"/>
      <c r="C13" s="2"/>
      <c r="D13" s="218"/>
      <c r="E13" s="2"/>
      <c r="F13" s="218"/>
      <c r="G13" s="218"/>
      <c r="H13" s="218"/>
      <c r="I13" s="218"/>
      <c r="J13" s="218"/>
      <c r="K13" s="218"/>
      <c r="L13" s="218"/>
      <c r="M13" s="218"/>
      <c r="N13" s="218"/>
      <c r="O13" s="218"/>
      <c r="P13" s="83"/>
      <c r="Q13" s="215"/>
      <c r="R13" s="215"/>
      <c r="T13" s="245"/>
      <c r="U13" s="215"/>
      <c r="W13" s="218"/>
      <c r="Y13" s="236"/>
      <c r="AA13" s="215"/>
    </row>
    <row r="14" spans="2:29" s="18" customFormat="1" ht="30.1" customHeight="1">
      <c r="B14" s="2"/>
      <c r="C14" s="2"/>
      <c r="D14" s="219"/>
      <c r="E14" s="2"/>
      <c r="F14" s="219"/>
      <c r="G14" s="219"/>
      <c r="H14" s="219"/>
      <c r="I14" s="219"/>
      <c r="J14" s="219"/>
      <c r="K14" s="219"/>
      <c r="L14" s="219"/>
      <c r="M14" s="219"/>
      <c r="N14" s="219"/>
      <c r="O14" s="219"/>
      <c r="P14" s="83"/>
      <c r="Q14" s="216"/>
      <c r="R14" s="216"/>
      <c r="T14" s="245"/>
      <c r="U14" s="216"/>
      <c r="W14" s="219"/>
      <c r="Y14" s="237"/>
      <c r="AA14" s="216"/>
    </row>
    <row r="15" spans="2:29" ht="14.95" customHeight="1">
      <c r="B15" s="5" t="s">
        <v>61</v>
      </c>
      <c r="C15" s="6"/>
      <c r="D15" s="37"/>
      <c r="E15" s="2"/>
      <c r="F15" s="38"/>
      <c r="G15" s="19"/>
      <c r="H15" s="19"/>
      <c r="I15" s="19"/>
      <c r="J15" s="19"/>
      <c r="K15" s="19"/>
      <c r="L15" s="19"/>
      <c r="M15" s="19"/>
      <c r="N15" s="19"/>
      <c r="O15" s="20"/>
      <c r="P15" s="21"/>
      <c r="Q15" s="22"/>
      <c r="R15" s="23"/>
      <c r="T15" s="22"/>
      <c r="U15" s="23"/>
      <c r="W15" s="22"/>
      <c r="Y15" s="24"/>
      <c r="AA15" s="22"/>
    </row>
    <row r="16" spans="2:29" ht="14.95" customHeight="1">
      <c r="B16" s="5"/>
      <c r="C16" s="25" t="s">
        <v>0</v>
      </c>
      <c r="D16" s="37"/>
      <c r="E16" s="2"/>
      <c r="F16" s="39"/>
      <c r="G16" s="19"/>
      <c r="H16" s="19"/>
      <c r="I16" s="19"/>
      <c r="J16" s="19"/>
      <c r="K16" s="19"/>
      <c r="L16" s="19"/>
      <c r="M16" s="19"/>
      <c r="N16" s="19"/>
      <c r="O16" s="20"/>
      <c r="P16" s="21"/>
      <c r="Q16" s="22"/>
      <c r="R16" s="23"/>
      <c r="T16" s="22"/>
      <c r="U16" s="23"/>
      <c r="W16" s="22"/>
      <c r="Y16" s="24"/>
      <c r="AA16" s="22"/>
    </row>
    <row r="17" spans="2:27" ht="14.95" customHeight="1">
      <c r="B17" s="122"/>
      <c r="C17" s="2" t="str">
        <f>'F2 SAS'!C17</f>
        <v xml:space="preserve">Médecin </v>
      </c>
      <c r="D17" s="111"/>
      <c r="E17" s="112"/>
      <c r="F17" s="111"/>
      <c r="G17" s="111"/>
      <c r="H17" s="111"/>
      <c r="I17" s="111"/>
      <c r="J17" s="111"/>
      <c r="K17" s="111"/>
      <c r="L17" s="111"/>
      <c r="M17" s="111"/>
      <c r="N17" s="111"/>
      <c r="O17" s="111"/>
      <c r="P17" s="113"/>
      <c r="Q17" s="84">
        <f>SUM(F17:O17)</f>
        <v>0</v>
      </c>
      <c r="R17" s="36" t="str">
        <f t="shared" ref="R17:R30" si="0">IF(Q17=D17,"OK",IF(D17&lt;&gt;Q17,"erreur"))</f>
        <v>OK</v>
      </c>
      <c r="T17" s="111"/>
      <c r="U17" s="36" t="str">
        <f>IF(Q17=0,"OK",IF(AND(Q17&gt;0,T17&lt;&gt;0,T17=INT(T17),INT(T17)&gt;=Q17),"OK","erreur"))</f>
        <v>OK</v>
      </c>
      <c r="W17" s="111"/>
      <c r="Y17" s="85" t="str">
        <f t="shared" ref="Y17:Y30" si="1">IF(D17="",IF(W17="","OK","erreur"),IF(W17&lt;&gt;"","OK","erreur"))</f>
        <v>OK</v>
      </c>
      <c r="AA17" s="84">
        <f t="shared" ref="AA17:AA30" si="2">IFERROR(+W17*AA$61/W$61,0)</f>
        <v>0</v>
      </c>
    </row>
    <row r="18" spans="2:27" ht="14.95" customHeight="1">
      <c r="B18" s="7" t="s">
        <v>111</v>
      </c>
      <c r="C18" s="2" t="str">
        <f>'F2 SAS'!C18</f>
        <v>Licencié en sciences hospitalières</v>
      </c>
      <c r="D18" s="111"/>
      <c r="E18" s="112"/>
      <c r="F18" s="111"/>
      <c r="G18" s="111"/>
      <c r="H18" s="111"/>
      <c r="I18" s="111"/>
      <c r="J18" s="111"/>
      <c r="K18" s="111"/>
      <c r="L18" s="111"/>
      <c r="M18" s="111"/>
      <c r="N18" s="111"/>
      <c r="O18" s="111"/>
      <c r="P18" s="113"/>
      <c r="Q18" s="84">
        <f t="shared" ref="Q18:Q30" si="3">SUM(F18:O18)</f>
        <v>0</v>
      </c>
      <c r="R18" s="36" t="str">
        <f t="shared" si="0"/>
        <v>OK</v>
      </c>
      <c r="T18" s="111"/>
      <c r="U18" s="36" t="str">
        <f t="shared" ref="U18:U61" si="4">IF(Q18=0,"OK",IF(AND(Q18&gt;0,T18&lt;&gt;0,T18=INT(T18),INT(T18)&gt;=Q18),"OK","erreur"))</f>
        <v>OK</v>
      </c>
      <c r="W18" s="111"/>
      <c r="Y18" s="85" t="str">
        <f t="shared" si="1"/>
        <v>OK</v>
      </c>
      <c r="AA18" s="84">
        <f t="shared" si="2"/>
        <v>0</v>
      </c>
    </row>
    <row r="19" spans="2:27" ht="14.95" customHeight="1">
      <c r="B19" s="7" t="s">
        <v>111</v>
      </c>
      <c r="C19" s="2" t="str">
        <f>'F2 SAS'!C19</f>
        <v>Infirmier hospitalier gradué</v>
      </c>
      <c r="D19" s="111"/>
      <c r="E19" s="112"/>
      <c r="F19" s="111"/>
      <c r="G19" s="111"/>
      <c r="H19" s="111"/>
      <c r="I19" s="111"/>
      <c r="J19" s="111"/>
      <c r="K19" s="111"/>
      <c r="L19" s="111"/>
      <c r="M19" s="111"/>
      <c r="N19" s="111"/>
      <c r="O19" s="111"/>
      <c r="P19" s="113"/>
      <c r="Q19" s="84">
        <f t="shared" si="3"/>
        <v>0</v>
      </c>
      <c r="R19" s="36" t="str">
        <f t="shared" si="0"/>
        <v>OK</v>
      </c>
      <c r="T19" s="111"/>
      <c r="U19" s="36" t="str">
        <f t="shared" si="4"/>
        <v>OK</v>
      </c>
      <c r="W19" s="111"/>
      <c r="Y19" s="85" t="str">
        <f t="shared" si="1"/>
        <v>OK</v>
      </c>
      <c r="AA19" s="84">
        <f t="shared" si="2"/>
        <v>0</v>
      </c>
    </row>
    <row r="20" spans="2:27" ht="14.95" customHeight="1">
      <c r="B20" s="7" t="s">
        <v>111</v>
      </c>
      <c r="C20" s="2" t="str">
        <f>'F2 SAS'!C20</f>
        <v>Assistant social</v>
      </c>
      <c r="D20" s="111"/>
      <c r="E20" s="112"/>
      <c r="F20" s="111"/>
      <c r="G20" s="111"/>
      <c r="H20" s="111"/>
      <c r="I20" s="111"/>
      <c r="J20" s="111"/>
      <c r="K20" s="111"/>
      <c r="L20" s="111"/>
      <c r="M20" s="111"/>
      <c r="N20" s="111"/>
      <c r="O20" s="111"/>
      <c r="P20" s="113"/>
      <c r="Q20" s="84">
        <f t="shared" si="3"/>
        <v>0</v>
      </c>
      <c r="R20" s="36" t="str">
        <f t="shared" si="0"/>
        <v>OK</v>
      </c>
      <c r="T20" s="111"/>
      <c r="U20" s="36" t="str">
        <f t="shared" si="4"/>
        <v>OK</v>
      </c>
      <c r="W20" s="111"/>
      <c r="Y20" s="85" t="str">
        <f t="shared" si="1"/>
        <v>OK</v>
      </c>
      <c r="AA20" s="84">
        <f t="shared" si="2"/>
        <v>0</v>
      </c>
    </row>
    <row r="21" spans="2:27" ht="14.95" customHeight="1">
      <c r="B21" s="7" t="s">
        <v>111</v>
      </c>
      <c r="C21" s="2" t="str">
        <f>'F2 SAS'!C21</f>
        <v>Ergothérapeute</v>
      </c>
      <c r="D21" s="111"/>
      <c r="E21" s="112"/>
      <c r="F21" s="111"/>
      <c r="G21" s="111"/>
      <c r="H21" s="111"/>
      <c r="I21" s="111"/>
      <c r="J21" s="111"/>
      <c r="K21" s="111"/>
      <c r="L21" s="111"/>
      <c r="M21" s="111"/>
      <c r="N21" s="111"/>
      <c r="O21" s="111"/>
      <c r="P21" s="113"/>
      <c r="Q21" s="84">
        <f t="shared" si="3"/>
        <v>0</v>
      </c>
      <c r="R21" s="36" t="str">
        <f t="shared" si="0"/>
        <v>OK</v>
      </c>
      <c r="T21" s="111"/>
      <c r="U21" s="36" t="str">
        <f t="shared" si="4"/>
        <v>OK</v>
      </c>
      <c r="W21" s="111"/>
      <c r="Y21" s="85" t="str">
        <f t="shared" si="1"/>
        <v>OK</v>
      </c>
      <c r="AA21" s="84">
        <f t="shared" si="2"/>
        <v>0</v>
      </c>
    </row>
    <row r="22" spans="2:27" ht="14.95" customHeight="1">
      <c r="B22" s="7" t="s">
        <v>111</v>
      </c>
      <c r="C22" s="2" t="str">
        <f>'F2 SAS'!C22</f>
        <v>Kinésithérapeute</v>
      </c>
      <c r="D22" s="111"/>
      <c r="E22" s="112"/>
      <c r="F22" s="111"/>
      <c r="G22" s="111"/>
      <c r="H22" s="111"/>
      <c r="I22" s="111"/>
      <c r="J22" s="111"/>
      <c r="K22" s="111"/>
      <c r="L22" s="111"/>
      <c r="M22" s="111"/>
      <c r="N22" s="111"/>
      <c r="O22" s="111"/>
      <c r="P22" s="113"/>
      <c r="Q22" s="84">
        <f t="shared" si="3"/>
        <v>0</v>
      </c>
      <c r="R22" s="36" t="str">
        <f t="shared" si="0"/>
        <v>OK</v>
      </c>
      <c r="T22" s="111"/>
      <c r="U22" s="36" t="str">
        <f t="shared" si="4"/>
        <v>OK</v>
      </c>
      <c r="W22" s="111"/>
      <c r="Y22" s="85" t="str">
        <f t="shared" si="1"/>
        <v>OK</v>
      </c>
      <c r="AA22" s="84">
        <f t="shared" si="2"/>
        <v>0</v>
      </c>
    </row>
    <row r="23" spans="2:27" ht="14.95" customHeight="1">
      <c r="B23" s="7" t="s">
        <v>111</v>
      </c>
      <c r="C23" s="2" t="str">
        <f>'F2 SAS'!C23</f>
        <v>Psychomotricien</v>
      </c>
      <c r="D23" s="111"/>
      <c r="E23" s="112"/>
      <c r="F23" s="111"/>
      <c r="G23" s="111"/>
      <c r="H23" s="111"/>
      <c r="I23" s="111"/>
      <c r="J23" s="111"/>
      <c r="K23" s="111"/>
      <c r="L23" s="111"/>
      <c r="M23" s="111"/>
      <c r="N23" s="111"/>
      <c r="O23" s="111"/>
      <c r="P23" s="113"/>
      <c r="Q23" s="84">
        <f t="shared" si="3"/>
        <v>0</v>
      </c>
      <c r="R23" s="36" t="str">
        <f t="shared" si="0"/>
        <v>OK</v>
      </c>
      <c r="T23" s="111"/>
      <c r="U23" s="36" t="str">
        <f t="shared" si="4"/>
        <v>OK</v>
      </c>
      <c r="W23" s="111"/>
      <c r="Y23" s="85" t="str">
        <f t="shared" si="1"/>
        <v>OK</v>
      </c>
      <c r="AA23" s="84">
        <f t="shared" si="2"/>
        <v>0</v>
      </c>
    </row>
    <row r="24" spans="2:27" ht="14.95" customHeight="1">
      <c r="B24" s="7" t="s">
        <v>111</v>
      </c>
      <c r="C24" s="2" t="str">
        <f>'F2 SAS'!C24</f>
        <v>Pédagogue curatif</v>
      </c>
      <c r="D24" s="111"/>
      <c r="E24" s="112"/>
      <c r="F24" s="111"/>
      <c r="G24" s="111"/>
      <c r="H24" s="111"/>
      <c r="I24" s="111"/>
      <c r="J24" s="111"/>
      <c r="K24" s="111"/>
      <c r="L24" s="111"/>
      <c r="M24" s="111"/>
      <c r="N24" s="111"/>
      <c r="O24" s="111"/>
      <c r="P24" s="113"/>
      <c r="Q24" s="84">
        <f t="shared" si="3"/>
        <v>0</v>
      </c>
      <c r="R24" s="36" t="str">
        <f t="shared" si="0"/>
        <v>OK</v>
      </c>
      <c r="T24" s="111"/>
      <c r="U24" s="36" t="str">
        <f t="shared" si="4"/>
        <v>OK</v>
      </c>
      <c r="W24" s="111"/>
      <c r="Y24" s="85" t="str">
        <f t="shared" si="1"/>
        <v>OK</v>
      </c>
      <c r="AA24" s="84">
        <f t="shared" si="2"/>
        <v>0</v>
      </c>
    </row>
    <row r="25" spans="2:27" ht="14.95" customHeight="1">
      <c r="B25" s="7" t="s">
        <v>111</v>
      </c>
      <c r="C25" s="2" t="str">
        <f>'F2 SAS'!C25</f>
        <v>Diététicien</v>
      </c>
      <c r="D25" s="111"/>
      <c r="E25" s="112"/>
      <c r="F25" s="111"/>
      <c r="G25" s="111"/>
      <c r="H25" s="111"/>
      <c r="I25" s="111"/>
      <c r="J25" s="111"/>
      <c r="K25" s="111"/>
      <c r="L25" s="111"/>
      <c r="M25" s="111"/>
      <c r="N25" s="111"/>
      <c r="O25" s="111"/>
      <c r="P25" s="113"/>
      <c r="Q25" s="84">
        <f t="shared" si="3"/>
        <v>0</v>
      </c>
      <c r="R25" s="36" t="str">
        <f t="shared" si="0"/>
        <v>OK</v>
      </c>
      <c r="T25" s="111"/>
      <c r="U25" s="36" t="str">
        <f t="shared" si="4"/>
        <v>OK</v>
      </c>
      <c r="W25" s="111"/>
      <c r="Y25" s="85" t="str">
        <f t="shared" si="1"/>
        <v>OK</v>
      </c>
      <c r="AA25" s="84">
        <f t="shared" si="2"/>
        <v>0</v>
      </c>
    </row>
    <row r="26" spans="2:27" ht="14.95" customHeight="1">
      <c r="B26" s="7" t="s">
        <v>111</v>
      </c>
      <c r="C26" s="2" t="s">
        <v>138</v>
      </c>
      <c r="D26" s="111"/>
      <c r="E26" s="112"/>
      <c r="F26" s="111"/>
      <c r="G26" s="111"/>
      <c r="H26" s="111"/>
      <c r="I26" s="111"/>
      <c r="J26" s="111"/>
      <c r="K26" s="111"/>
      <c r="L26" s="111"/>
      <c r="M26" s="111"/>
      <c r="N26" s="111"/>
      <c r="O26" s="111"/>
      <c r="P26" s="113"/>
      <c r="Q26" s="84">
        <f t="shared" ref="Q26" si="5">SUM(F26:O26)</f>
        <v>0</v>
      </c>
      <c r="R26" s="36" t="str">
        <f t="shared" ref="R26" si="6">IF(Q26=D26,"OK",IF(D26&lt;&gt;Q26,"erreur"))</f>
        <v>OK</v>
      </c>
      <c r="T26" s="111"/>
      <c r="U26" s="36" t="str">
        <f t="shared" ref="U26" si="7">IF(Q26=0,"OK",IF(AND(Q26&gt;0,T26&lt;&gt;0,T26=INT(T26),INT(T26)&gt;=Q26),"OK","erreur"))</f>
        <v>OK</v>
      </c>
      <c r="W26" s="111"/>
      <c r="Y26" s="85" t="str">
        <f t="shared" ref="Y26" si="8">IF(D26="",IF(W26="","OK","erreur"),IF(W26&lt;&gt;"","OK","erreur"))</f>
        <v>OK</v>
      </c>
      <c r="AA26" s="84">
        <f t="shared" si="2"/>
        <v>0</v>
      </c>
    </row>
    <row r="27" spans="2:27" ht="14.95" customHeight="1">
      <c r="B27" s="7" t="s">
        <v>110</v>
      </c>
      <c r="C27" s="2" t="str">
        <f>'F2 SAS'!C27</f>
        <v>Infirmier anesthésiste / masseur</v>
      </c>
      <c r="D27" s="111"/>
      <c r="E27" s="112"/>
      <c r="F27" s="111"/>
      <c r="G27" s="111"/>
      <c r="H27" s="111"/>
      <c r="I27" s="111"/>
      <c r="J27" s="111"/>
      <c r="K27" s="111"/>
      <c r="L27" s="111"/>
      <c r="M27" s="111"/>
      <c r="N27" s="111"/>
      <c r="O27" s="111"/>
      <c r="P27" s="113"/>
      <c r="Q27" s="84">
        <f t="shared" si="3"/>
        <v>0</v>
      </c>
      <c r="R27" s="36" t="str">
        <f t="shared" si="0"/>
        <v>OK</v>
      </c>
      <c r="T27" s="111"/>
      <c r="U27" s="36" t="str">
        <f t="shared" si="4"/>
        <v>OK</v>
      </c>
      <c r="W27" s="111"/>
      <c r="Y27" s="85" t="str">
        <f t="shared" si="1"/>
        <v>OK</v>
      </c>
      <c r="AA27" s="84">
        <f t="shared" si="2"/>
        <v>0</v>
      </c>
    </row>
    <row r="28" spans="2:27" ht="14.95" customHeight="1">
      <c r="B28" s="7" t="s">
        <v>110</v>
      </c>
      <c r="C28" s="2" t="str">
        <f>'F2 SAS'!C28</f>
        <v>Infirmier psychiatrique</v>
      </c>
      <c r="D28" s="111"/>
      <c r="E28" s="112"/>
      <c r="F28" s="111"/>
      <c r="G28" s="111"/>
      <c r="H28" s="111"/>
      <c r="I28" s="111"/>
      <c r="J28" s="111"/>
      <c r="K28" s="111"/>
      <c r="L28" s="111"/>
      <c r="M28" s="111"/>
      <c r="N28" s="111"/>
      <c r="O28" s="111"/>
      <c r="P28" s="113"/>
      <c r="Q28" s="84">
        <f t="shared" si="3"/>
        <v>0</v>
      </c>
      <c r="R28" s="36" t="str">
        <f t="shared" si="0"/>
        <v>OK</v>
      </c>
      <c r="T28" s="111"/>
      <c r="U28" s="36" t="str">
        <f t="shared" si="4"/>
        <v>OK</v>
      </c>
      <c r="W28" s="111"/>
      <c r="Y28" s="85" t="str">
        <f t="shared" si="1"/>
        <v>OK</v>
      </c>
      <c r="AA28" s="84">
        <f t="shared" si="2"/>
        <v>0</v>
      </c>
    </row>
    <row r="29" spans="2:27" ht="14.95" customHeight="1">
      <c r="B29" s="7" t="s">
        <v>109</v>
      </c>
      <c r="C29" s="2" t="str">
        <f>'F2 SAS'!C29</f>
        <v>Infirmier</v>
      </c>
      <c r="D29" s="111"/>
      <c r="E29" s="112"/>
      <c r="F29" s="111"/>
      <c r="G29" s="111"/>
      <c r="H29" s="111"/>
      <c r="I29" s="111"/>
      <c r="J29" s="111"/>
      <c r="K29" s="111"/>
      <c r="L29" s="111"/>
      <c r="M29" s="111"/>
      <c r="N29" s="111"/>
      <c r="O29" s="111"/>
      <c r="P29" s="113"/>
      <c r="Q29" s="84">
        <f t="shared" si="3"/>
        <v>0</v>
      </c>
      <c r="R29" s="36" t="str">
        <f t="shared" si="0"/>
        <v>OK</v>
      </c>
      <c r="T29" s="111"/>
      <c r="U29" s="36" t="str">
        <f t="shared" si="4"/>
        <v>OK</v>
      </c>
      <c r="W29" s="111"/>
      <c r="Y29" s="85" t="str">
        <f t="shared" si="1"/>
        <v>OK</v>
      </c>
      <c r="AA29" s="84">
        <f t="shared" si="2"/>
        <v>0</v>
      </c>
    </row>
    <row r="30" spans="2:27" ht="14.95" customHeight="1">
      <c r="B30" s="7" t="s">
        <v>107</v>
      </c>
      <c r="C30" s="4" t="str">
        <f>'F2 SAS'!C30</f>
        <v>Aide soignant</v>
      </c>
      <c r="D30" s="111"/>
      <c r="E30" s="112"/>
      <c r="F30" s="111"/>
      <c r="G30" s="111"/>
      <c r="H30" s="111"/>
      <c r="I30" s="111"/>
      <c r="J30" s="111"/>
      <c r="K30" s="111"/>
      <c r="L30" s="111"/>
      <c r="M30" s="111"/>
      <c r="N30" s="111"/>
      <c r="O30" s="111"/>
      <c r="P30" s="113"/>
      <c r="Q30" s="86">
        <f t="shared" si="3"/>
        <v>0</v>
      </c>
      <c r="R30" s="36" t="str">
        <f t="shared" si="0"/>
        <v>OK</v>
      </c>
      <c r="T30" s="111"/>
      <c r="U30" s="36" t="str">
        <f t="shared" si="4"/>
        <v>OK</v>
      </c>
      <c r="W30" s="111"/>
      <c r="Y30" s="85" t="str">
        <f t="shared" si="1"/>
        <v>OK</v>
      </c>
      <c r="AA30" s="84">
        <f t="shared" si="2"/>
        <v>0</v>
      </c>
    </row>
    <row r="31" spans="2:27" ht="14.95" customHeight="1">
      <c r="B31" s="5"/>
      <c r="C31" s="25" t="s">
        <v>12</v>
      </c>
      <c r="D31" s="140"/>
      <c r="E31" s="112"/>
      <c r="F31" s="141"/>
      <c r="G31" s="142"/>
      <c r="H31" s="142"/>
      <c r="I31" s="142"/>
      <c r="J31" s="142"/>
      <c r="K31" s="142"/>
      <c r="L31" s="142"/>
      <c r="M31" s="142"/>
      <c r="N31" s="142"/>
      <c r="O31" s="140"/>
      <c r="P31" s="28"/>
      <c r="Q31" s="104"/>
      <c r="R31" s="26"/>
      <c r="T31" s="143"/>
      <c r="U31" s="26"/>
      <c r="W31" s="143"/>
      <c r="Y31" s="17"/>
      <c r="AA31" s="104"/>
    </row>
    <row r="32" spans="2:27" ht="14.95" customHeight="1">
      <c r="B32" s="7" t="s">
        <v>198</v>
      </c>
      <c r="C32" s="2" t="str">
        <f>'F2 SAS'!C32</f>
        <v>Universitaire psychologue/Pédagogue</v>
      </c>
      <c r="D32" s="111"/>
      <c r="E32" s="112"/>
      <c r="F32" s="111"/>
      <c r="G32" s="111"/>
      <c r="H32" s="111"/>
      <c r="I32" s="111"/>
      <c r="J32" s="111"/>
      <c r="K32" s="111"/>
      <c r="L32" s="111"/>
      <c r="M32" s="111"/>
      <c r="N32" s="111"/>
      <c r="O32" s="111"/>
      <c r="P32" s="113"/>
      <c r="Q32" s="87">
        <f t="shared" ref="Q32:Q37" si="9">SUM(F32:O32)</f>
        <v>0</v>
      </c>
      <c r="R32" s="36" t="str">
        <f t="shared" ref="R32:R37" si="10">IF(Q32=D32,"OK",IF(D32&lt;&gt;Q32,"erreur"))</f>
        <v>OK</v>
      </c>
      <c r="T32" s="111"/>
      <c r="U32" s="36" t="str">
        <f t="shared" si="4"/>
        <v>OK</v>
      </c>
      <c r="W32" s="111"/>
      <c r="Y32" s="85" t="str">
        <f t="shared" ref="Y32:Y37" si="11">IF(D32="",IF(W32="","OK","erreur"),IF(W32&lt;&gt;"","OK","erreur"))</f>
        <v>OK</v>
      </c>
      <c r="AA32" s="84">
        <f t="shared" ref="AA32:AA37" si="12">IFERROR(+W32*AA$61/W$61,0)</f>
        <v>0</v>
      </c>
    </row>
    <row r="33" spans="2:27" ht="14.95" customHeight="1">
      <c r="B33" s="7" t="s">
        <v>111</v>
      </c>
      <c r="C33" s="2" t="str">
        <f>'F2 SAS'!C33</f>
        <v>Educateur gradué</v>
      </c>
      <c r="D33" s="111"/>
      <c r="E33" s="112"/>
      <c r="F33" s="111"/>
      <c r="G33" s="111"/>
      <c r="H33" s="111"/>
      <c r="I33" s="111"/>
      <c r="J33" s="111"/>
      <c r="K33" s="111"/>
      <c r="L33" s="111"/>
      <c r="M33" s="111"/>
      <c r="N33" s="111"/>
      <c r="O33" s="111"/>
      <c r="P33" s="113"/>
      <c r="Q33" s="84">
        <f t="shared" si="9"/>
        <v>0</v>
      </c>
      <c r="R33" s="36" t="str">
        <f t="shared" si="10"/>
        <v>OK</v>
      </c>
      <c r="T33" s="111"/>
      <c r="U33" s="36" t="str">
        <f t="shared" si="4"/>
        <v>OK</v>
      </c>
      <c r="W33" s="111"/>
      <c r="Y33" s="85" t="str">
        <f t="shared" si="11"/>
        <v>OK</v>
      </c>
      <c r="AA33" s="84">
        <f t="shared" si="12"/>
        <v>0</v>
      </c>
    </row>
    <row r="34" spans="2:27" ht="14.95" customHeight="1">
      <c r="B34" s="7" t="s">
        <v>108</v>
      </c>
      <c r="C34" s="2" t="str">
        <f>'F2 SAS'!C34</f>
        <v>Educateur instructeur (bac)</v>
      </c>
      <c r="D34" s="111"/>
      <c r="E34" s="112"/>
      <c r="F34" s="111"/>
      <c r="G34" s="111"/>
      <c r="H34" s="111"/>
      <c r="I34" s="111"/>
      <c r="J34" s="111"/>
      <c r="K34" s="111"/>
      <c r="L34" s="111"/>
      <c r="M34" s="111"/>
      <c r="N34" s="111"/>
      <c r="O34" s="111"/>
      <c r="P34" s="28"/>
      <c r="Q34" s="84">
        <f t="shared" si="9"/>
        <v>0</v>
      </c>
      <c r="R34" s="36" t="str">
        <f t="shared" si="10"/>
        <v>OK</v>
      </c>
      <c r="T34" s="111"/>
      <c r="U34" s="36" t="str">
        <f t="shared" si="4"/>
        <v>OK</v>
      </c>
      <c r="W34" s="111"/>
      <c r="Y34" s="85" t="str">
        <f t="shared" si="11"/>
        <v>OK</v>
      </c>
      <c r="AA34" s="84">
        <f t="shared" si="12"/>
        <v>0</v>
      </c>
    </row>
    <row r="35" spans="2:27" ht="14.95" customHeight="1">
      <c r="B35" s="7" t="s">
        <v>108</v>
      </c>
      <c r="C35" s="2" t="str">
        <f>'F2 SAS'!C35</f>
        <v>Educateur diplômé</v>
      </c>
      <c r="D35" s="111"/>
      <c r="E35" s="112"/>
      <c r="F35" s="111"/>
      <c r="G35" s="111"/>
      <c r="H35" s="111"/>
      <c r="I35" s="111"/>
      <c r="J35" s="111"/>
      <c r="K35" s="111"/>
      <c r="L35" s="111"/>
      <c r="M35" s="111"/>
      <c r="N35" s="111"/>
      <c r="O35" s="111"/>
      <c r="P35" s="28"/>
      <c r="Q35" s="84">
        <f t="shared" si="9"/>
        <v>0</v>
      </c>
      <c r="R35" s="36" t="str">
        <f t="shared" si="10"/>
        <v>OK</v>
      </c>
      <c r="T35" s="111"/>
      <c r="U35" s="36" t="str">
        <f t="shared" si="4"/>
        <v>OK</v>
      </c>
      <c r="W35" s="111"/>
      <c r="Y35" s="85" t="str">
        <f t="shared" si="11"/>
        <v>OK</v>
      </c>
      <c r="AA35" s="84">
        <f t="shared" si="12"/>
        <v>0</v>
      </c>
    </row>
    <row r="36" spans="2:27" ht="14.95" customHeight="1">
      <c r="B36" s="7" t="s">
        <v>107</v>
      </c>
      <c r="C36" s="2" t="str">
        <f>'F2 SAS'!C36</f>
        <v>Educateur instructeur</v>
      </c>
      <c r="D36" s="111"/>
      <c r="E36" s="112"/>
      <c r="F36" s="111"/>
      <c r="G36" s="111"/>
      <c r="H36" s="111"/>
      <c r="I36" s="111"/>
      <c r="J36" s="111"/>
      <c r="K36" s="111"/>
      <c r="L36" s="111"/>
      <c r="M36" s="111"/>
      <c r="N36" s="111"/>
      <c r="O36" s="111"/>
      <c r="P36" s="28"/>
      <c r="Q36" s="84">
        <f t="shared" si="9"/>
        <v>0</v>
      </c>
      <c r="R36" s="36" t="str">
        <f t="shared" si="10"/>
        <v>OK</v>
      </c>
      <c r="T36" s="111"/>
      <c r="U36" s="36" t="str">
        <f t="shared" si="4"/>
        <v>OK</v>
      </c>
      <c r="W36" s="111"/>
      <c r="Y36" s="85" t="str">
        <f t="shared" si="11"/>
        <v>OK</v>
      </c>
      <c r="AA36" s="84">
        <f t="shared" si="12"/>
        <v>0</v>
      </c>
    </row>
    <row r="37" spans="2:27" ht="14.95" customHeight="1">
      <c r="B37" s="7" t="s">
        <v>199</v>
      </c>
      <c r="C37" s="2" t="str">
        <f>'F2 SAS'!C37</f>
        <v>Salarié non diplômé</v>
      </c>
      <c r="D37" s="111"/>
      <c r="E37" s="112"/>
      <c r="F37" s="111"/>
      <c r="G37" s="111"/>
      <c r="H37" s="111"/>
      <c r="I37" s="111"/>
      <c r="J37" s="111"/>
      <c r="K37" s="111"/>
      <c r="L37" s="111"/>
      <c r="M37" s="111"/>
      <c r="N37" s="111"/>
      <c r="O37" s="111"/>
      <c r="P37" s="28"/>
      <c r="Q37" s="86">
        <f t="shared" si="9"/>
        <v>0</v>
      </c>
      <c r="R37" s="36" t="str">
        <f t="shared" si="10"/>
        <v>OK</v>
      </c>
      <c r="T37" s="111"/>
      <c r="U37" s="36" t="str">
        <f t="shared" si="4"/>
        <v>OK</v>
      </c>
      <c r="W37" s="111"/>
      <c r="Y37" s="85" t="str">
        <f t="shared" si="11"/>
        <v>OK</v>
      </c>
      <c r="AA37" s="84">
        <f t="shared" si="12"/>
        <v>0</v>
      </c>
    </row>
    <row r="38" spans="2:27" ht="14.95" customHeight="1">
      <c r="B38" s="5"/>
      <c r="C38" s="25" t="s">
        <v>21</v>
      </c>
      <c r="D38" s="140"/>
      <c r="E38" s="112"/>
      <c r="F38" s="141"/>
      <c r="G38" s="142"/>
      <c r="H38" s="142"/>
      <c r="I38" s="142"/>
      <c r="J38" s="142"/>
      <c r="K38" s="142"/>
      <c r="L38" s="142"/>
      <c r="M38" s="142"/>
      <c r="N38" s="142"/>
      <c r="O38" s="140"/>
      <c r="P38" s="28"/>
      <c r="Q38" s="104"/>
      <c r="R38" s="26"/>
      <c r="T38" s="143"/>
      <c r="U38" s="26"/>
      <c r="W38" s="143"/>
      <c r="Y38" s="17"/>
      <c r="AA38" s="104"/>
    </row>
    <row r="39" spans="2:27" ht="14.95" customHeight="1">
      <c r="B39" s="11" t="s">
        <v>107</v>
      </c>
      <c r="C39" s="4" t="str">
        <f>'F2 SAS'!C39</f>
        <v>Salarié avec CATP ou CAP</v>
      </c>
      <c r="D39" s="111"/>
      <c r="E39" s="112"/>
      <c r="F39" s="111"/>
      <c r="G39" s="111"/>
      <c r="H39" s="111"/>
      <c r="I39" s="111"/>
      <c r="J39" s="111"/>
      <c r="K39" s="111"/>
      <c r="L39" s="111"/>
      <c r="M39" s="111"/>
      <c r="N39" s="111"/>
      <c r="O39" s="111"/>
      <c r="P39" s="28"/>
      <c r="Q39" s="87">
        <f t="shared" ref="Q39:Q43" si="13">SUM(F39:O39)</f>
        <v>0</v>
      </c>
      <c r="R39" s="36" t="str">
        <f t="shared" ref="R39:R43" si="14">IF(Q39=D39,"OK",IF(D39&lt;&gt;Q39,"erreur"))</f>
        <v>OK</v>
      </c>
      <c r="T39" s="111"/>
      <c r="U39" s="36" t="str">
        <f t="shared" si="4"/>
        <v>OK</v>
      </c>
      <c r="W39" s="111"/>
      <c r="Y39" s="85" t="str">
        <f t="shared" ref="Y39:Y43" si="15">IF(D39="",IF(W39="","OK","erreur"),IF(W39&lt;&gt;"","OK","erreur"))</f>
        <v>OK</v>
      </c>
      <c r="AA39" s="84">
        <f>IFERROR(+W39*AA$61/W$61,0)</f>
        <v>0</v>
      </c>
    </row>
    <row r="40" spans="2:27" ht="14.95" customHeight="1">
      <c r="B40" s="11" t="s">
        <v>107</v>
      </c>
      <c r="C40" s="4" t="str">
        <f>'F2 SAS'!C40</f>
        <v>Auxiliaire de vie/Auxiliaire économe</v>
      </c>
      <c r="D40" s="111"/>
      <c r="E40" s="112"/>
      <c r="F40" s="111"/>
      <c r="G40" s="111"/>
      <c r="H40" s="111"/>
      <c r="I40" s="111"/>
      <c r="J40" s="111"/>
      <c r="K40" s="111"/>
      <c r="L40" s="111"/>
      <c r="M40" s="111"/>
      <c r="N40" s="111"/>
      <c r="O40" s="111"/>
      <c r="P40" s="28"/>
      <c r="Q40" s="84">
        <f t="shared" si="13"/>
        <v>0</v>
      </c>
      <c r="R40" s="36" t="str">
        <f t="shared" si="14"/>
        <v>OK</v>
      </c>
      <c r="T40" s="111"/>
      <c r="U40" s="36" t="str">
        <f t="shared" si="4"/>
        <v>OK</v>
      </c>
      <c r="W40" s="111"/>
      <c r="Y40" s="85" t="str">
        <f t="shared" si="15"/>
        <v>OK</v>
      </c>
      <c r="AA40" s="84">
        <f>IFERROR(+W40*AA$61/W$61,0)</f>
        <v>0</v>
      </c>
    </row>
    <row r="41" spans="2:27" ht="14.95" customHeight="1">
      <c r="B41" s="11" t="s">
        <v>106</v>
      </c>
      <c r="C41" s="4" t="str">
        <f>'F2 SAS'!C41</f>
        <v>Aide socio-familiale</v>
      </c>
      <c r="D41" s="111"/>
      <c r="E41" s="112"/>
      <c r="F41" s="111"/>
      <c r="G41" s="111"/>
      <c r="H41" s="111"/>
      <c r="I41" s="111"/>
      <c r="J41" s="111"/>
      <c r="K41" s="111"/>
      <c r="L41" s="111"/>
      <c r="M41" s="111"/>
      <c r="N41" s="111"/>
      <c r="O41" s="111"/>
      <c r="P41" s="28"/>
      <c r="Q41" s="84">
        <f t="shared" si="13"/>
        <v>0</v>
      </c>
      <c r="R41" s="36" t="str">
        <f t="shared" si="14"/>
        <v>OK</v>
      </c>
      <c r="T41" s="111"/>
      <c r="U41" s="36" t="str">
        <f t="shared" si="4"/>
        <v>OK</v>
      </c>
      <c r="W41" s="111"/>
      <c r="Y41" s="85" t="str">
        <f t="shared" si="15"/>
        <v>OK</v>
      </c>
      <c r="AA41" s="84">
        <f>IFERROR(+W41*AA$61/W$61,0)</f>
        <v>0</v>
      </c>
    </row>
    <row r="42" spans="2:27" ht="14.95" customHeight="1">
      <c r="B42" s="11" t="s">
        <v>105</v>
      </c>
      <c r="C42" s="4" t="str">
        <f>'F2 SAS'!C42</f>
        <v>Aide socio-familiale en formation</v>
      </c>
      <c r="D42" s="111"/>
      <c r="E42" s="112"/>
      <c r="F42" s="111"/>
      <c r="G42" s="111"/>
      <c r="H42" s="111"/>
      <c r="I42" s="111"/>
      <c r="J42" s="111"/>
      <c r="K42" s="111"/>
      <c r="L42" s="111"/>
      <c r="M42" s="111"/>
      <c r="N42" s="111"/>
      <c r="O42" s="111"/>
      <c r="P42" s="28"/>
      <c r="Q42" s="84">
        <f t="shared" si="13"/>
        <v>0</v>
      </c>
      <c r="R42" s="36" t="str">
        <f t="shared" si="14"/>
        <v>OK</v>
      </c>
      <c r="T42" s="111"/>
      <c r="U42" s="36" t="str">
        <f t="shared" si="4"/>
        <v>OK</v>
      </c>
      <c r="W42" s="111"/>
      <c r="Y42" s="85" t="str">
        <f t="shared" si="15"/>
        <v>OK</v>
      </c>
      <c r="AA42" s="84">
        <f>IFERROR(+W42*AA$61/W$61,0)</f>
        <v>0</v>
      </c>
    </row>
    <row r="43" spans="2:27" ht="14.95" customHeight="1">
      <c r="B43" s="11" t="s">
        <v>199</v>
      </c>
      <c r="C43" s="4" t="str">
        <f>'F2 SAS'!C43</f>
        <v>Salarié non diplômé</v>
      </c>
      <c r="D43" s="111"/>
      <c r="E43" s="112"/>
      <c r="F43" s="111"/>
      <c r="G43" s="111"/>
      <c r="H43" s="111"/>
      <c r="I43" s="111"/>
      <c r="J43" s="111"/>
      <c r="K43" s="111"/>
      <c r="L43" s="111"/>
      <c r="M43" s="111"/>
      <c r="N43" s="111"/>
      <c r="O43" s="111"/>
      <c r="P43" s="28"/>
      <c r="Q43" s="84">
        <f t="shared" si="13"/>
        <v>0</v>
      </c>
      <c r="R43" s="36" t="str">
        <f t="shared" si="14"/>
        <v>OK</v>
      </c>
      <c r="T43" s="111"/>
      <c r="U43" s="36" t="str">
        <f t="shared" si="4"/>
        <v>OK</v>
      </c>
      <c r="W43" s="111"/>
      <c r="Y43" s="85" t="str">
        <f t="shared" si="15"/>
        <v>OK</v>
      </c>
      <c r="AA43" s="84">
        <f>IFERROR(+W43*AA$61/W$61,0)</f>
        <v>0</v>
      </c>
    </row>
    <row r="44" spans="2:27" ht="14.95" customHeight="1">
      <c r="B44" s="5" t="s">
        <v>18</v>
      </c>
      <c r="C44" s="6"/>
      <c r="D44" s="140"/>
      <c r="E44" s="112"/>
      <c r="F44" s="141"/>
      <c r="G44" s="142"/>
      <c r="H44" s="142"/>
      <c r="I44" s="142"/>
      <c r="J44" s="142"/>
      <c r="K44" s="142"/>
      <c r="L44" s="142"/>
      <c r="M44" s="142"/>
      <c r="N44" s="142"/>
      <c r="O44" s="140"/>
      <c r="P44" s="28"/>
      <c r="Q44" s="104"/>
      <c r="R44" s="26"/>
      <c r="T44" s="143"/>
      <c r="U44" s="26"/>
      <c r="W44" s="144"/>
      <c r="Y44" s="17"/>
      <c r="AA44" s="104"/>
    </row>
    <row r="45" spans="2:27" ht="14.95" customHeight="1">
      <c r="B45" s="7" t="s">
        <v>198</v>
      </c>
      <c r="C45" s="2" t="str">
        <f>'F2 SAS'!C45</f>
        <v>Universitaire</v>
      </c>
      <c r="D45" s="111"/>
      <c r="E45" s="112"/>
      <c r="F45" s="111"/>
      <c r="G45" s="111"/>
      <c r="H45" s="111"/>
      <c r="I45" s="111"/>
      <c r="J45" s="111"/>
      <c r="K45" s="111"/>
      <c r="L45" s="111"/>
      <c r="M45" s="111"/>
      <c r="N45" s="111"/>
      <c r="O45" s="111"/>
      <c r="P45" s="113"/>
      <c r="Q45" s="84">
        <f t="shared" ref="Q45:Q52" si="16">SUM(F45:O45)</f>
        <v>0</v>
      </c>
      <c r="R45" s="36" t="str">
        <f t="shared" ref="R45:R52" si="17">IF(Q45=D45,"OK",IF(D45&lt;&gt;Q45,"erreur"))</f>
        <v>OK</v>
      </c>
      <c r="T45" s="111"/>
      <c r="U45" s="36" t="str">
        <f t="shared" si="4"/>
        <v>OK</v>
      </c>
      <c r="W45" s="111"/>
      <c r="Y45" s="85" t="str">
        <f t="shared" ref="Y45:Y52" si="18">IF(D45="",IF(W45="","OK","erreur"),IF(W45&lt;&gt;"","OK","erreur"))</f>
        <v>OK</v>
      </c>
      <c r="AA45" s="84">
        <f t="shared" ref="AA45:AA52" si="19">IFERROR(+W45*AA$61/W$61,0)</f>
        <v>0</v>
      </c>
    </row>
    <row r="46" spans="2:27" ht="14.95" customHeight="1">
      <c r="B46" s="7" t="s">
        <v>111</v>
      </c>
      <c r="C46" s="2" t="str">
        <f>'F2 SAS'!C46</f>
        <v>Bachelor</v>
      </c>
      <c r="D46" s="111"/>
      <c r="E46" s="112"/>
      <c r="F46" s="111"/>
      <c r="G46" s="111"/>
      <c r="H46" s="111"/>
      <c r="I46" s="111"/>
      <c r="J46" s="111"/>
      <c r="K46" s="111"/>
      <c r="L46" s="111"/>
      <c r="M46" s="111"/>
      <c r="N46" s="111"/>
      <c r="O46" s="111"/>
      <c r="P46" s="113"/>
      <c r="Q46" s="84">
        <f t="shared" si="16"/>
        <v>0</v>
      </c>
      <c r="R46" s="36" t="str">
        <f t="shared" si="17"/>
        <v>OK</v>
      </c>
      <c r="T46" s="111"/>
      <c r="U46" s="36" t="str">
        <f t="shared" si="4"/>
        <v>OK</v>
      </c>
      <c r="W46" s="111"/>
      <c r="Y46" s="85" t="str">
        <f t="shared" si="18"/>
        <v>OK</v>
      </c>
      <c r="AA46" s="84">
        <f t="shared" si="19"/>
        <v>0</v>
      </c>
    </row>
    <row r="47" spans="2:27" ht="14.95" customHeight="1">
      <c r="B47" s="7" t="s">
        <v>109</v>
      </c>
      <c r="C47" s="2" t="str">
        <f>'F2 SAS'!C47</f>
        <v>BTS</v>
      </c>
      <c r="D47" s="111"/>
      <c r="E47" s="112"/>
      <c r="F47" s="111"/>
      <c r="G47" s="111"/>
      <c r="H47" s="111"/>
      <c r="I47" s="111"/>
      <c r="J47" s="111"/>
      <c r="K47" s="111"/>
      <c r="L47" s="111"/>
      <c r="M47" s="111"/>
      <c r="N47" s="111"/>
      <c r="O47" s="111"/>
      <c r="P47" s="113"/>
      <c r="Q47" s="84">
        <f t="shared" si="16"/>
        <v>0</v>
      </c>
      <c r="R47" s="36" t="str">
        <f t="shared" si="17"/>
        <v>OK</v>
      </c>
      <c r="T47" s="111"/>
      <c r="U47" s="36" t="str">
        <f t="shared" si="4"/>
        <v>OK</v>
      </c>
      <c r="W47" s="111"/>
      <c r="Y47" s="85" t="str">
        <f t="shared" si="18"/>
        <v>OK</v>
      </c>
      <c r="AA47" s="84">
        <f t="shared" si="19"/>
        <v>0</v>
      </c>
    </row>
    <row r="48" spans="2:27" ht="14.95" customHeight="1">
      <c r="B48" s="7" t="s">
        <v>108</v>
      </c>
      <c r="C48" s="2" t="str">
        <f>'F2 SAS'!C48</f>
        <v>Bac</v>
      </c>
      <c r="D48" s="111"/>
      <c r="E48" s="112"/>
      <c r="F48" s="111"/>
      <c r="G48" s="111"/>
      <c r="H48" s="111"/>
      <c r="I48" s="111"/>
      <c r="J48" s="111"/>
      <c r="K48" s="111"/>
      <c r="L48" s="111"/>
      <c r="M48" s="111"/>
      <c r="N48" s="111"/>
      <c r="O48" s="111"/>
      <c r="P48" s="113"/>
      <c r="Q48" s="84">
        <f t="shared" si="16"/>
        <v>0</v>
      </c>
      <c r="R48" s="36" t="str">
        <f t="shared" si="17"/>
        <v>OK</v>
      </c>
      <c r="T48" s="111"/>
      <c r="U48" s="36" t="str">
        <f t="shared" si="4"/>
        <v>OK</v>
      </c>
      <c r="W48" s="111"/>
      <c r="Y48" s="85" t="str">
        <f t="shared" si="18"/>
        <v>OK</v>
      </c>
      <c r="AA48" s="84">
        <f t="shared" si="19"/>
        <v>0</v>
      </c>
    </row>
    <row r="49" spans="2:28" ht="14.95" customHeight="1">
      <c r="B49" s="7" t="s">
        <v>107</v>
      </c>
      <c r="C49" s="2" t="str">
        <f>'F2 SAS'!C49</f>
        <v>Salarié avec 3ième sec. ou ens. moyen</v>
      </c>
      <c r="D49" s="111"/>
      <c r="E49" s="112"/>
      <c r="F49" s="111"/>
      <c r="G49" s="111"/>
      <c r="H49" s="111"/>
      <c r="I49" s="111"/>
      <c r="J49" s="111"/>
      <c r="K49" s="111"/>
      <c r="L49" s="111"/>
      <c r="M49" s="111"/>
      <c r="N49" s="111"/>
      <c r="O49" s="111"/>
      <c r="P49" s="113"/>
      <c r="Q49" s="84">
        <f t="shared" si="16"/>
        <v>0</v>
      </c>
      <c r="R49" s="36" t="str">
        <f t="shared" si="17"/>
        <v>OK</v>
      </c>
      <c r="T49" s="111"/>
      <c r="U49" s="36" t="str">
        <f t="shared" si="4"/>
        <v>OK</v>
      </c>
      <c r="W49" s="111"/>
      <c r="Y49" s="85" t="str">
        <f t="shared" si="18"/>
        <v>OK</v>
      </c>
      <c r="AA49" s="84">
        <f t="shared" si="19"/>
        <v>0</v>
      </c>
    </row>
    <row r="50" spans="2:28" ht="14.95" customHeight="1">
      <c r="B50" s="7" t="s">
        <v>106</v>
      </c>
      <c r="C50" s="2" t="str">
        <f>'F2 SAS'!C50</f>
        <v>Salarié avec 5ième sec. ou 9ième moyen</v>
      </c>
      <c r="D50" s="111"/>
      <c r="E50" s="112"/>
      <c r="F50" s="111"/>
      <c r="G50" s="111"/>
      <c r="H50" s="111"/>
      <c r="I50" s="111"/>
      <c r="J50" s="111"/>
      <c r="K50" s="111"/>
      <c r="L50" s="111"/>
      <c r="M50" s="111"/>
      <c r="N50" s="111"/>
      <c r="O50" s="111"/>
      <c r="P50" s="113"/>
      <c r="Q50" s="84">
        <f t="shared" si="16"/>
        <v>0</v>
      </c>
      <c r="R50" s="36" t="str">
        <f t="shared" si="17"/>
        <v>OK</v>
      </c>
      <c r="T50" s="111"/>
      <c r="U50" s="36" t="str">
        <f t="shared" si="4"/>
        <v>OK</v>
      </c>
      <c r="W50" s="111"/>
      <c r="Y50" s="85" t="str">
        <f t="shared" si="18"/>
        <v>OK</v>
      </c>
      <c r="AA50" s="84">
        <f t="shared" si="19"/>
        <v>0</v>
      </c>
    </row>
    <row r="51" spans="2:28" ht="14.95" customHeight="1">
      <c r="B51" s="7" t="s">
        <v>199</v>
      </c>
      <c r="C51" s="2" t="str">
        <f>'F2 SAS'!C51</f>
        <v>Salarié sans 5ième sec. ou 9ième moyen</v>
      </c>
      <c r="D51" s="111"/>
      <c r="E51" s="112"/>
      <c r="F51" s="111"/>
      <c r="G51" s="111"/>
      <c r="H51" s="111"/>
      <c r="I51" s="111"/>
      <c r="J51" s="111"/>
      <c r="K51" s="111"/>
      <c r="L51" s="111"/>
      <c r="M51" s="111"/>
      <c r="N51" s="111"/>
      <c r="O51" s="111"/>
      <c r="P51" s="113"/>
      <c r="Q51" s="84">
        <f t="shared" si="16"/>
        <v>0</v>
      </c>
      <c r="R51" s="36" t="str">
        <f t="shared" si="17"/>
        <v>OK</v>
      </c>
      <c r="T51" s="111"/>
      <c r="U51" s="36" t="str">
        <f t="shared" si="4"/>
        <v>OK</v>
      </c>
      <c r="W51" s="111"/>
      <c r="Y51" s="85" t="str">
        <f t="shared" si="18"/>
        <v>OK</v>
      </c>
      <c r="AA51" s="84">
        <f t="shared" si="19"/>
        <v>0</v>
      </c>
    </row>
    <row r="52" spans="2:28" ht="14.95" customHeight="1">
      <c r="B52" s="7" t="s">
        <v>199</v>
      </c>
      <c r="C52" s="2" t="str">
        <f>'F2 SAS'!C52</f>
        <v>Salarié non diplômé</v>
      </c>
      <c r="D52" s="111"/>
      <c r="E52" s="112"/>
      <c r="F52" s="111"/>
      <c r="G52" s="111"/>
      <c r="H52" s="111"/>
      <c r="I52" s="111"/>
      <c r="J52" s="111"/>
      <c r="K52" s="111"/>
      <c r="L52" s="111"/>
      <c r="M52" s="111"/>
      <c r="N52" s="111"/>
      <c r="O52" s="111"/>
      <c r="P52" s="113"/>
      <c r="Q52" s="86">
        <f t="shared" si="16"/>
        <v>0</v>
      </c>
      <c r="R52" s="36" t="str">
        <f t="shared" si="17"/>
        <v>OK</v>
      </c>
      <c r="T52" s="111"/>
      <c r="U52" s="36" t="str">
        <f t="shared" si="4"/>
        <v>OK</v>
      </c>
      <c r="W52" s="111"/>
      <c r="Y52" s="85" t="str">
        <f t="shared" si="18"/>
        <v>OK</v>
      </c>
      <c r="AA52" s="84">
        <f t="shared" si="19"/>
        <v>0</v>
      </c>
    </row>
    <row r="53" spans="2:28" ht="14.95" customHeight="1">
      <c r="B53" s="5" t="s">
        <v>34</v>
      </c>
      <c r="C53" s="6"/>
      <c r="D53" s="140"/>
      <c r="E53" s="112"/>
      <c r="F53" s="141"/>
      <c r="G53" s="142"/>
      <c r="H53" s="142"/>
      <c r="I53" s="142"/>
      <c r="J53" s="142"/>
      <c r="K53" s="142"/>
      <c r="L53" s="142"/>
      <c r="M53" s="142"/>
      <c r="N53" s="142"/>
      <c r="O53" s="140"/>
      <c r="P53" s="28"/>
      <c r="Q53" s="104"/>
      <c r="R53" s="26"/>
      <c r="T53" s="143"/>
      <c r="U53" s="26"/>
      <c r="W53" s="143"/>
      <c r="Y53" s="17"/>
      <c r="AA53" s="104"/>
    </row>
    <row r="54" spans="2:28" ht="14.95" customHeight="1">
      <c r="B54" s="11" t="s">
        <v>107</v>
      </c>
      <c r="C54" s="4" t="str">
        <f>'F2 SAS'!C54</f>
        <v>Salarié avec CATP ou CAP</v>
      </c>
      <c r="D54" s="111"/>
      <c r="E54" s="112"/>
      <c r="F54" s="111"/>
      <c r="G54" s="111"/>
      <c r="H54" s="111"/>
      <c r="I54" s="111"/>
      <c r="J54" s="111"/>
      <c r="K54" s="111"/>
      <c r="L54" s="111"/>
      <c r="M54" s="111"/>
      <c r="N54" s="111"/>
      <c r="O54" s="111"/>
      <c r="P54" s="113"/>
      <c r="Q54" s="87">
        <f t="shared" ref="Q54:Q59" si="20">SUM(F54:O54)</f>
        <v>0</v>
      </c>
      <c r="R54" s="36" t="str">
        <f t="shared" ref="R54:R59" si="21">IF(Q54=D54,"OK",IF(D54&lt;&gt;Q54,"erreur"))</f>
        <v>OK</v>
      </c>
      <c r="T54" s="111"/>
      <c r="U54" s="36" t="str">
        <f t="shared" si="4"/>
        <v>OK</v>
      </c>
      <c r="W54" s="111"/>
      <c r="Y54" s="85" t="str">
        <f t="shared" ref="Y54:Y59" si="22">IF(D54="",IF(W54="","OK","erreur"),IF(W54&lt;&gt;"","OK","erreur"))</f>
        <v>OK</v>
      </c>
      <c r="AA54" s="84">
        <f t="shared" ref="AA54:AA59" si="23">IFERROR(+W54*AA$61/W$61,0)</f>
        <v>0</v>
      </c>
    </row>
    <row r="55" spans="2:28" ht="14.95" customHeight="1">
      <c r="B55" s="11" t="s">
        <v>105</v>
      </c>
      <c r="C55" s="4" t="str">
        <f>'F2 SAS'!C55</f>
        <v>Salarié sans CATP</v>
      </c>
      <c r="D55" s="111"/>
      <c r="E55" s="112"/>
      <c r="F55" s="111"/>
      <c r="G55" s="111"/>
      <c r="H55" s="111"/>
      <c r="I55" s="111"/>
      <c r="J55" s="111"/>
      <c r="K55" s="111"/>
      <c r="L55" s="111"/>
      <c r="M55" s="111"/>
      <c r="N55" s="111"/>
      <c r="O55" s="111"/>
      <c r="P55" s="113"/>
      <c r="Q55" s="84">
        <f t="shared" si="20"/>
        <v>0</v>
      </c>
      <c r="R55" s="36" t="str">
        <f t="shared" si="21"/>
        <v>OK</v>
      </c>
      <c r="T55" s="111"/>
      <c r="U55" s="36" t="str">
        <f t="shared" si="4"/>
        <v>OK</v>
      </c>
      <c r="W55" s="111"/>
      <c r="Y55" s="85" t="str">
        <f t="shared" si="22"/>
        <v>OK</v>
      </c>
      <c r="AA55" s="84">
        <f t="shared" si="23"/>
        <v>0</v>
      </c>
    </row>
    <row r="56" spans="2:28" ht="14.95" customHeight="1">
      <c r="B56" s="11" t="s">
        <v>199</v>
      </c>
      <c r="C56" s="4" t="str">
        <f>'F2 SAS'!C56</f>
        <v>Salarié non diplômé - Nettoyage</v>
      </c>
      <c r="D56" s="111"/>
      <c r="E56" s="112"/>
      <c r="F56" s="111"/>
      <c r="G56" s="111"/>
      <c r="H56" s="111"/>
      <c r="I56" s="111"/>
      <c r="J56" s="111"/>
      <c r="K56" s="111"/>
      <c r="L56" s="111"/>
      <c r="M56" s="111"/>
      <c r="N56" s="111"/>
      <c r="O56" s="111"/>
      <c r="P56" s="113"/>
      <c r="Q56" s="84">
        <f t="shared" si="20"/>
        <v>0</v>
      </c>
      <c r="R56" s="36" t="str">
        <f t="shared" si="21"/>
        <v>OK</v>
      </c>
      <c r="T56" s="111"/>
      <c r="U56" s="36" t="str">
        <f t="shared" si="4"/>
        <v>OK</v>
      </c>
      <c r="W56" s="111"/>
      <c r="Y56" s="85" t="str">
        <f t="shared" si="22"/>
        <v>OK</v>
      </c>
      <c r="AA56" s="84">
        <f t="shared" si="23"/>
        <v>0</v>
      </c>
    </row>
    <row r="57" spans="2:28" ht="14.95" customHeight="1">
      <c r="B57" s="11" t="s">
        <v>199</v>
      </c>
      <c r="C57" s="4" t="str">
        <f>'F2 SAS'!C57</f>
        <v>Salarié non diplômé - Aide cuisinière</v>
      </c>
      <c r="D57" s="111"/>
      <c r="E57" s="112"/>
      <c r="F57" s="111"/>
      <c r="G57" s="111"/>
      <c r="H57" s="111"/>
      <c r="I57" s="111"/>
      <c r="J57" s="111"/>
      <c r="K57" s="111"/>
      <c r="L57" s="111"/>
      <c r="M57" s="111"/>
      <c r="N57" s="111"/>
      <c r="O57" s="111"/>
      <c r="P57" s="113"/>
      <c r="Q57" s="84">
        <f t="shared" si="20"/>
        <v>0</v>
      </c>
      <c r="R57" s="36" t="str">
        <f t="shared" si="21"/>
        <v>OK</v>
      </c>
      <c r="T57" s="111"/>
      <c r="U57" s="36" t="str">
        <f t="shared" si="4"/>
        <v>OK</v>
      </c>
      <c r="W57" s="111"/>
      <c r="Y57" s="85" t="str">
        <f t="shared" si="22"/>
        <v>OK</v>
      </c>
      <c r="AA57" s="84">
        <f t="shared" si="23"/>
        <v>0</v>
      </c>
    </row>
    <row r="58" spans="2:28" ht="14.95" customHeight="1">
      <c r="B58" s="11" t="s">
        <v>199</v>
      </c>
      <c r="C58" s="4" t="str">
        <f>'F2 SAS'!C58</f>
        <v>Salarié non diplômé - Lingère</v>
      </c>
      <c r="D58" s="111"/>
      <c r="E58" s="112"/>
      <c r="F58" s="111"/>
      <c r="G58" s="111"/>
      <c r="H58" s="111"/>
      <c r="I58" s="111"/>
      <c r="J58" s="111"/>
      <c r="K58" s="111"/>
      <c r="L58" s="111"/>
      <c r="M58" s="111"/>
      <c r="N58" s="111"/>
      <c r="O58" s="111"/>
      <c r="P58" s="113"/>
      <c r="Q58" s="84">
        <f t="shared" si="20"/>
        <v>0</v>
      </c>
      <c r="R58" s="36" t="str">
        <f t="shared" si="21"/>
        <v>OK</v>
      </c>
      <c r="T58" s="111"/>
      <c r="U58" s="36" t="str">
        <f t="shared" si="4"/>
        <v>OK</v>
      </c>
      <c r="W58" s="111"/>
      <c r="Y58" s="85" t="str">
        <f t="shared" si="22"/>
        <v>OK</v>
      </c>
      <c r="AA58" s="84">
        <f t="shared" si="23"/>
        <v>0</v>
      </c>
    </row>
    <row r="59" spans="2:28" ht="14.95" customHeight="1">
      <c r="B59" s="14" t="s">
        <v>199</v>
      </c>
      <c r="C59" s="29" t="str">
        <f>'F2 SAS'!C59</f>
        <v>Salarié non diplômé - Chauffeur</v>
      </c>
      <c r="D59" s="111"/>
      <c r="E59" s="112"/>
      <c r="F59" s="111"/>
      <c r="G59" s="111"/>
      <c r="H59" s="111"/>
      <c r="I59" s="111"/>
      <c r="J59" s="111"/>
      <c r="K59" s="111"/>
      <c r="L59" s="111"/>
      <c r="M59" s="111"/>
      <c r="N59" s="111"/>
      <c r="O59" s="111"/>
      <c r="P59" s="113"/>
      <c r="Q59" s="84">
        <f t="shared" si="20"/>
        <v>0</v>
      </c>
      <c r="R59" s="36" t="str">
        <f t="shared" si="21"/>
        <v>OK</v>
      </c>
      <c r="T59" s="111"/>
      <c r="U59" s="36" t="str">
        <f t="shared" si="4"/>
        <v>OK</v>
      </c>
      <c r="W59" s="111"/>
      <c r="Y59" s="85" t="str">
        <f t="shared" si="22"/>
        <v>OK</v>
      </c>
      <c r="AA59" s="84">
        <f t="shared" si="23"/>
        <v>0</v>
      </c>
    </row>
    <row r="60" spans="2:28" ht="14.95" customHeight="1">
      <c r="D60" s="117"/>
      <c r="E60" s="112"/>
      <c r="F60" s="30"/>
      <c r="G60" s="30"/>
      <c r="H60" s="30"/>
      <c r="I60" s="30"/>
      <c r="J60" s="30"/>
      <c r="K60" s="30"/>
      <c r="L60" s="30"/>
      <c r="M60" s="30"/>
      <c r="N60" s="30"/>
      <c r="O60" s="30"/>
      <c r="P60" s="28"/>
      <c r="Q60" s="30"/>
      <c r="T60" s="30"/>
      <c r="W60" s="30"/>
      <c r="Y60" s="18"/>
      <c r="AA60" s="30"/>
    </row>
    <row r="61" spans="2:28" ht="14.95" customHeight="1">
      <c r="B61" s="10" t="s">
        <v>24</v>
      </c>
      <c r="C61" s="31"/>
      <c r="D61" s="105">
        <f>SUM(D17:D59)</f>
        <v>0</v>
      </c>
      <c r="E61" s="112"/>
      <c r="F61" s="105">
        <f t="shared" ref="F61:O61" si="24">SUM(F17:F59)</f>
        <v>0</v>
      </c>
      <c r="G61" s="105">
        <f t="shared" si="24"/>
        <v>0</v>
      </c>
      <c r="H61" s="105">
        <f t="shared" si="24"/>
        <v>0</v>
      </c>
      <c r="I61" s="105">
        <f t="shared" si="24"/>
        <v>0</v>
      </c>
      <c r="J61" s="105">
        <f t="shared" si="24"/>
        <v>0</v>
      </c>
      <c r="K61" s="105">
        <f t="shared" si="24"/>
        <v>0</v>
      </c>
      <c r="L61" s="105">
        <f t="shared" si="24"/>
        <v>0</v>
      </c>
      <c r="M61" s="105">
        <f t="shared" si="24"/>
        <v>0</v>
      </c>
      <c r="N61" s="105">
        <f t="shared" si="24"/>
        <v>0</v>
      </c>
      <c r="O61" s="105">
        <f t="shared" si="24"/>
        <v>0</v>
      </c>
      <c r="P61" s="34"/>
      <c r="Q61" s="105">
        <f>SUM(Q17:Q59)</f>
        <v>0</v>
      </c>
      <c r="R61" s="36" t="str">
        <f>IF(Q61=D61,"OK",IF(D61&lt;&gt;Q61,"erreur"))</f>
        <v>OK</v>
      </c>
      <c r="T61" s="105">
        <f>SUM(T17:T59)</f>
        <v>0</v>
      </c>
      <c r="U61" s="36" t="str">
        <f t="shared" si="4"/>
        <v>OK</v>
      </c>
      <c r="W61" s="105">
        <f>SUM(W17:W59)</f>
        <v>0</v>
      </c>
      <c r="Y61" s="85" t="str">
        <f>IF(D61="",IF(W61="","OK","erreur"),IF(W61&lt;&gt;"","OK","erreur"))</f>
        <v>OK</v>
      </c>
      <c r="AA61" s="105">
        <f>+D75</f>
        <v>0</v>
      </c>
    </row>
    <row r="62" spans="2:28" ht="14.95" customHeight="1">
      <c r="B62" s="32"/>
      <c r="D62" s="34"/>
      <c r="E62" s="112"/>
      <c r="F62" s="34"/>
      <c r="G62" s="34"/>
      <c r="H62" s="34"/>
      <c r="I62" s="34"/>
      <c r="J62" s="34"/>
      <c r="K62" s="34"/>
      <c r="L62" s="34"/>
      <c r="M62" s="34"/>
      <c r="N62" s="34"/>
      <c r="O62" s="34"/>
      <c r="P62" s="34"/>
      <c r="Q62" s="34"/>
      <c r="W62" s="33"/>
    </row>
    <row r="63" spans="2:28" ht="14.95" customHeight="1">
      <c r="D63" s="120" t="s">
        <v>62</v>
      </c>
      <c r="E63" s="112"/>
      <c r="F63" s="118">
        <f t="shared" ref="F63:N63" si="25">IF($Q$61=0,0,+F61/$Q$61)</f>
        <v>0</v>
      </c>
      <c r="G63" s="118">
        <f t="shared" si="25"/>
        <v>0</v>
      </c>
      <c r="H63" s="118">
        <f t="shared" si="25"/>
        <v>0</v>
      </c>
      <c r="I63" s="118">
        <f t="shared" si="25"/>
        <v>0</v>
      </c>
      <c r="J63" s="118">
        <f t="shared" si="25"/>
        <v>0</v>
      </c>
      <c r="K63" s="118">
        <f t="shared" si="25"/>
        <v>0</v>
      </c>
      <c r="L63" s="118">
        <f t="shared" si="25"/>
        <v>0</v>
      </c>
      <c r="M63" s="118">
        <f t="shared" si="25"/>
        <v>0</v>
      </c>
      <c r="N63" s="118">
        <f t="shared" si="25"/>
        <v>0</v>
      </c>
      <c r="O63" s="118">
        <f>IF($Q$61=0,0,+O61/$Q$61)</f>
        <v>0</v>
      </c>
      <c r="P63" s="34"/>
      <c r="Q63" s="119">
        <f>SUM(F63:O63)</f>
        <v>0</v>
      </c>
      <c r="W63" s="35"/>
      <c r="AA63" s="15"/>
      <c r="AB63" s="9"/>
    </row>
    <row r="64" spans="2:28" ht="14.95" customHeight="1">
      <c r="B64" s="8"/>
      <c r="C64" s="2"/>
      <c r="D64" s="2"/>
      <c r="E64" s="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95"/>
      <c r="F66" s="95"/>
      <c r="G66" s="95"/>
      <c r="H66" s="95"/>
      <c r="I66" s="95"/>
      <c r="J66" s="95"/>
      <c r="K66" s="95"/>
      <c r="L66" s="95"/>
      <c r="M66" s="95"/>
      <c r="N66" s="95"/>
      <c r="O66" s="95"/>
      <c r="P66" s="95"/>
      <c r="Q66" s="95"/>
    </row>
    <row r="67" spans="2:22" ht="14.95" customHeight="1">
      <c r="B67" s="100" t="s">
        <v>63</v>
      </c>
      <c r="C67" s="97"/>
      <c r="D67" s="98">
        <f>W61</f>
        <v>0</v>
      </c>
      <c r="F67" s="3"/>
    </row>
    <row r="68" spans="2:22" ht="14.95" customHeight="1" thickBot="1">
      <c r="B68" s="3"/>
      <c r="C68" s="3"/>
      <c r="D68" s="3"/>
      <c r="F68" s="3"/>
    </row>
    <row r="69" spans="2:22" ht="14.95" customHeight="1" thickBot="1">
      <c r="B69" s="239" t="s">
        <v>68</v>
      </c>
      <c r="C69" s="240"/>
      <c r="D69" s="243"/>
      <c r="F69" s="107" t="s">
        <v>82</v>
      </c>
      <c r="G69" s="2" t="str">
        <f>IF(F70="OUI","à ne pas ajouter", "à ajouter")</f>
        <v>à ajouter</v>
      </c>
    </row>
    <row r="70" spans="2:22" ht="14.95" customHeight="1" thickBot="1">
      <c r="B70" s="241"/>
      <c r="C70" s="242"/>
      <c r="D70" s="244"/>
      <c r="F70" s="106"/>
      <c r="G70" s="139"/>
      <c r="H70" s="2"/>
    </row>
    <row r="71" spans="2:22" ht="14.95" customHeight="1" thickBot="1">
      <c r="B71" s="99"/>
      <c r="C71" s="99"/>
      <c r="D71" s="28"/>
      <c r="G71" s="4"/>
      <c r="H71" s="136"/>
    </row>
    <row r="72" spans="2:22" ht="14.95" customHeight="1" thickBot="1">
      <c r="B72" s="239" t="s">
        <v>69</v>
      </c>
      <c r="C72" s="240"/>
      <c r="D72" s="243"/>
      <c r="F72" s="107" t="s">
        <v>83</v>
      </c>
      <c r="G72" s="2" t="str">
        <f>IF(F73="OUI","ne pas déduire", "à déduire")</f>
        <v>à déduire</v>
      </c>
    </row>
    <row r="73" spans="2:22" ht="14.95" customHeight="1" thickBot="1">
      <c r="B73" s="241"/>
      <c r="C73" s="242"/>
      <c r="D73" s="244"/>
      <c r="F73" s="106"/>
      <c r="G73" s="139"/>
      <c r="H73" s="2"/>
    </row>
    <row r="74" spans="2:22" ht="14.95" customHeight="1">
      <c r="R74" s="102"/>
      <c r="S74" s="102"/>
      <c r="T74" s="102"/>
      <c r="U74" s="102"/>
      <c r="V74" s="102"/>
    </row>
    <row r="75" spans="2:22" ht="14.95" customHeight="1">
      <c r="B75" s="100" t="s">
        <v>25</v>
      </c>
      <c r="C75" s="101"/>
      <c r="D75" s="98">
        <f>IF(F70="non",D69,0)+IF(F73="non",-D72,0)+D67</f>
        <v>0</v>
      </c>
      <c r="R75" s="102"/>
      <c r="S75" s="102"/>
      <c r="T75" s="102"/>
      <c r="U75" s="102"/>
      <c r="V75" s="102"/>
    </row>
  </sheetData>
  <sheetProtection algorithmName="SHA-512" hashValue="IT2toqpY84LBdVms4NjOKwvLscpLYv7EE8NA4YslAzzemV3tnfhvF7Szz9zkbFz3/Z/GbIdRYiAgWIaWrlnaaQ==" saltValue="PS+ipxqGsOQERBynQ0FYBg==" spinCount="100000" sheet="1" objects="1" scenarios="1" selectLockedCells="1"/>
  <mergeCells count="29">
    <mergeCell ref="B2:AA2"/>
    <mergeCell ref="B4:AA4"/>
    <mergeCell ref="B5:AA5"/>
    <mergeCell ref="D7:W7"/>
    <mergeCell ref="F10:O10"/>
    <mergeCell ref="B8:C8"/>
    <mergeCell ref="B72:C73"/>
    <mergeCell ref="D72:D73"/>
    <mergeCell ref="Q12:Q14"/>
    <mergeCell ref="R12:R14"/>
    <mergeCell ref="T12:T14"/>
    <mergeCell ref="J12:J14"/>
    <mergeCell ref="K12:K14"/>
    <mergeCell ref="L12:L14"/>
    <mergeCell ref="M12:M14"/>
    <mergeCell ref="AA12:AA14"/>
    <mergeCell ref="D65:Q65"/>
    <mergeCell ref="B69:C70"/>
    <mergeCell ref="D69:D70"/>
    <mergeCell ref="U12:U14"/>
    <mergeCell ref="W12:W14"/>
    <mergeCell ref="Y12:Y14"/>
    <mergeCell ref="N12:N14"/>
    <mergeCell ref="O12:O14"/>
    <mergeCell ref="D12:D14"/>
    <mergeCell ref="F12:F14"/>
    <mergeCell ref="G12:G14"/>
    <mergeCell ref="H12:H14"/>
    <mergeCell ref="I12:I14"/>
  </mergeCells>
  <conditionalFormatting sqref="B2">
    <cfRule type="expression" dxfId="53" priority="5">
      <formula>$AC$2="OK"</formula>
    </cfRule>
    <cfRule type="expression" dxfId="52" priority="14">
      <formula>$AC$2="NOK"</formula>
    </cfRule>
  </conditionalFormatting>
  <conditionalFormatting sqref="AA31 AA38 AA44 Y61 Y17:Y59">
    <cfRule type="containsText" dxfId="51" priority="33" stopIfTrue="1" operator="containsText" text="ok">
      <formula>NOT(ISERROR(SEARCH("ok",Y17)))</formula>
    </cfRule>
  </conditionalFormatting>
  <conditionalFormatting sqref="AA31 AA38 AA44 Y17:Y61">
    <cfRule type="cellIs" dxfId="50" priority="32" stopIfTrue="1" operator="equal">
      <formula>"erreur"</formula>
    </cfRule>
  </conditionalFormatting>
  <conditionalFormatting sqref="AA31 AA38 AA44 Y61 R17:R59 Y17:Y59">
    <cfRule type="containsText" dxfId="49" priority="31" stopIfTrue="1" operator="containsText" text="erreur">
      <formula>NOT(ISERROR(SEARCH("erreur",R17)))</formula>
    </cfRule>
  </conditionalFormatting>
  <conditionalFormatting sqref="Y32:Y37 Y54:Y59 R32:R37 R54:R59 Y39:Y43 R39:R43 R45:R52 Y45:Y52 Y61 R17:R30 Y17:Y30">
    <cfRule type="containsText" dxfId="48" priority="30" stopIfTrue="1" operator="containsText" text="OK">
      <formula>NOT(ISERROR(SEARCH("OK",R17)))</formula>
    </cfRule>
  </conditionalFormatting>
  <conditionalFormatting sqref="D65:D66">
    <cfRule type="notContainsBlanks" dxfId="47" priority="29">
      <formula>LEN(TRIM(D65))&gt;0</formula>
    </cfRule>
  </conditionalFormatting>
  <conditionalFormatting sqref="R61">
    <cfRule type="containsText" dxfId="46" priority="28" stopIfTrue="1" operator="containsText" text="erreur">
      <formula>NOT(ISERROR(SEARCH("erreur",R61)))</formula>
    </cfRule>
  </conditionalFormatting>
  <conditionalFormatting sqref="R61">
    <cfRule type="containsText" dxfId="45" priority="27" stopIfTrue="1" operator="containsText" text="OK">
      <formula>NOT(ISERROR(SEARCH("OK",R61)))</formula>
    </cfRule>
  </conditionalFormatting>
  <conditionalFormatting sqref="AA53">
    <cfRule type="containsText" dxfId="44" priority="26" stopIfTrue="1" operator="containsText" text="ok">
      <formula>NOT(ISERROR(SEARCH("ok",AA53)))</formula>
    </cfRule>
  </conditionalFormatting>
  <conditionalFormatting sqref="AA53">
    <cfRule type="cellIs" dxfId="43" priority="25" stopIfTrue="1" operator="equal">
      <formula>"erreur"</formula>
    </cfRule>
  </conditionalFormatting>
  <conditionalFormatting sqref="AA53">
    <cfRule type="containsText" dxfId="42" priority="24" stopIfTrue="1" operator="containsText" text="erreur">
      <formula>NOT(ISERROR(SEARCH("erreur",AA53)))</formula>
    </cfRule>
  </conditionalFormatting>
  <conditionalFormatting sqref="U17:U59">
    <cfRule type="containsText" dxfId="41" priority="4" stopIfTrue="1" operator="containsText" text="erreur">
      <formula>NOT(ISERROR(SEARCH("erreur",U17)))</formula>
    </cfRule>
  </conditionalFormatting>
  <conditionalFormatting sqref="U32:U37 U39:U43 U45:U52 U54:U59 U17:U30">
    <cfRule type="containsText" dxfId="40" priority="3" stopIfTrue="1" operator="containsText" text="OK">
      <formula>NOT(ISERROR(SEARCH("OK",U17)))</formula>
    </cfRule>
  </conditionalFormatting>
  <conditionalFormatting sqref="U61">
    <cfRule type="containsText" dxfId="39" priority="2" stopIfTrue="1" operator="containsText" text="erreur">
      <formula>NOT(ISERROR(SEARCH("erreur",U61)))</formula>
    </cfRule>
  </conditionalFormatting>
  <conditionalFormatting sqref="U61">
    <cfRule type="containsText" dxfId="38" priority="1" stopIfTrue="1" operator="containsText" text="OK">
      <formula>NOT(ISERROR(SEARCH("OK",U61)))</formula>
    </cfRule>
  </conditionalFormatting>
  <dataValidations count="2">
    <dataValidation type="list" allowBlank="1" showInputMessage="1" showErrorMessage="1" sqref="F70 F73">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6"/>
  <sheetViews>
    <sheetView showGridLines="0" zoomScale="77" zoomScaleNormal="77" workbookViewId="0">
      <selection activeCell="T59" sqref="T59"/>
    </sheetView>
  </sheetViews>
  <sheetFormatPr defaultColWidth="11.375" defaultRowHeight="14.95" customHeight="1"/>
  <cols>
    <col min="1" max="1" width="2.875" style="1" customWidth="1"/>
    <col min="2" max="2" width="8.625" style="1" customWidth="1"/>
    <col min="3" max="3" width="37.125" style="1" customWidth="1"/>
    <col min="4" max="4" width="14.25" style="1" customWidth="1"/>
    <col min="5" max="5" width="2.875" style="1" customWidth="1"/>
    <col min="6" max="15" width="14.25" style="1" customWidth="1"/>
    <col min="16" max="16" width="2.875" style="1" customWidth="1"/>
    <col min="17" max="18" width="14.25" style="1" customWidth="1"/>
    <col min="19" max="19" width="2.875" style="1" customWidth="1"/>
    <col min="20" max="21" width="14.25" style="1" customWidth="1"/>
    <col min="22" max="22" width="2.875" style="1" customWidth="1"/>
    <col min="23" max="23" width="14.25" style="1" customWidth="1"/>
    <col min="24" max="24" width="2.875" style="1" customWidth="1"/>
    <col min="25" max="25" width="14.375" style="1" customWidth="1"/>
    <col min="26" max="26" width="2.875" style="1" customWidth="1"/>
    <col min="27" max="27" width="14.25" style="1" customWidth="1"/>
    <col min="28" max="28" width="2.875" style="1" customWidth="1"/>
    <col min="29" max="16384" width="11.375" style="1"/>
  </cols>
  <sheetData>
    <row r="1" spans="2:29" ht="14.95" customHeight="1" thickBot="1"/>
    <row r="2" spans="2:29" s="18" customFormat="1" ht="59.95" customHeight="1" thickBot="1">
      <c r="B2" s="220" t="s">
        <v>140</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10" t="str">
        <f>IF(AND(F70&lt;&gt;"",F73&lt;&gt;""),"OK","NOK")</f>
        <v>NOK</v>
      </c>
    </row>
    <row r="3" spans="2:29" ht="14.95" customHeight="1" thickBot="1"/>
    <row r="4" spans="2:29" ht="14.95" customHeight="1">
      <c r="B4" s="223" t="s">
        <v>66</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119</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3"/>
      <c r="C6" s="3"/>
      <c r="D6" s="3"/>
      <c r="E6" s="3"/>
      <c r="F6" s="3"/>
      <c r="G6" s="3"/>
    </row>
    <row r="7" spans="2:29" ht="14.95" customHeight="1">
      <c r="B7" s="12" t="s">
        <v>58</v>
      </c>
      <c r="C7" s="103"/>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53" t="s">
        <v>91</v>
      </c>
      <c r="C8" s="254"/>
      <c r="D8" s="125" t="str">
        <f>+'F1'!C22</f>
        <v>État-communal</v>
      </c>
      <c r="E8" s="126"/>
      <c r="F8" s="126"/>
      <c r="G8" s="126"/>
      <c r="H8" s="126"/>
      <c r="I8" s="126"/>
      <c r="J8" s="126"/>
      <c r="K8" s="126"/>
      <c r="L8" s="126"/>
      <c r="M8" s="126"/>
      <c r="N8" s="126"/>
      <c r="O8" s="126"/>
      <c r="P8" s="126"/>
      <c r="Q8" s="126"/>
      <c r="R8" s="126"/>
      <c r="S8" s="126"/>
      <c r="T8" s="126"/>
      <c r="U8" s="126"/>
      <c r="V8" s="126"/>
      <c r="W8" s="127"/>
    </row>
    <row r="9" spans="2:29" ht="14.95" customHeight="1" thickBot="1">
      <c r="B9" s="92"/>
      <c r="C9" s="4"/>
      <c r="D9" s="93"/>
      <c r="E9" s="2"/>
      <c r="F9" s="93"/>
      <c r="G9" s="93"/>
    </row>
    <row r="10" spans="2:29" ht="14.95" customHeight="1" thickBot="1">
      <c r="B10" s="121"/>
      <c r="C10" s="4"/>
      <c r="D10" s="4"/>
      <c r="E10" s="2"/>
      <c r="F10" s="229" t="s">
        <v>59</v>
      </c>
      <c r="G10" s="230"/>
      <c r="H10" s="230"/>
      <c r="I10" s="230"/>
      <c r="J10" s="230"/>
      <c r="K10" s="230"/>
      <c r="L10" s="230"/>
      <c r="M10" s="230"/>
      <c r="N10" s="230"/>
      <c r="O10" s="231"/>
      <c r="P10" s="94"/>
      <c r="Q10" s="94"/>
    </row>
    <row r="11" spans="2:29" ht="14.95" customHeight="1">
      <c r="B11" s="2"/>
      <c r="C11" s="2"/>
      <c r="D11" s="146">
        <v>1</v>
      </c>
      <c r="E11" s="2"/>
      <c r="F11" s="146" t="s">
        <v>121</v>
      </c>
      <c r="G11" s="146" t="s">
        <v>122</v>
      </c>
      <c r="H11" s="146" t="s">
        <v>123</v>
      </c>
      <c r="I11" s="146" t="s">
        <v>124</v>
      </c>
      <c r="J11" s="146" t="s">
        <v>130</v>
      </c>
      <c r="K11" s="146" t="s">
        <v>125</v>
      </c>
      <c r="L11" s="146" t="s">
        <v>126</v>
      </c>
      <c r="M11" s="146" t="s">
        <v>127</v>
      </c>
      <c r="N11" s="146" t="s">
        <v>128</v>
      </c>
      <c r="O11" s="146" t="s">
        <v>129</v>
      </c>
      <c r="Q11" s="146" t="s">
        <v>131</v>
      </c>
      <c r="T11" s="146">
        <v>2</v>
      </c>
      <c r="W11" s="146">
        <v>3</v>
      </c>
      <c r="Y11" s="147">
        <v>4</v>
      </c>
      <c r="AA11" s="146" t="s">
        <v>132</v>
      </c>
    </row>
    <row r="12" spans="2:29" s="18" customFormat="1" ht="30.1" customHeight="1">
      <c r="B12" s="2"/>
      <c r="C12" s="2"/>
      <c r="D12" s="217" t="s">
        <v>71</v>
      </c>
      <c r="E12" s="2"/>
      <c r="F12" s="217" t="s">
        <v>113</v>
      </c>
      <c r="G12" s="217" t="s">
        <v>114</v>
      </c>
      <c r="H12" s="217" t="s">
        <v>76</v>
      </c>
      <c r="I12" s="217" t="s">
        <v>115</v>
      </c>
      <c r="J12" s="217" t="s">
        <v>116</v>
      </c>
      <c r="K12" s="217" t="s">
        <v>77</v>
      </c>
      <c r="L12" s="217" t="s">
        <v>78</v>
      </c>
      <c r="M12" s="217" t="s">
        <v>79</v>
      </c>
      <c r="N12" s="217" t="s">
        <v>80</v>
      </c>
      <c r="O12" s="217" t="s">
        <v>81</v>
      </c>
      <c r="P12" s="82"/>
      <c r="Q12" s="214" t="s">
        <v>72</v>
      </c>
      <c r="R12" s="214" t="s">
        <v>133</v>
      </c>
      <c r="T12" s="245" t="s">
        <v>73</v>
      </c>
      <c r="U12" s="214" t="s">
        <v>134</v>
      </c>
      <c r="W12" s="217" t="s">
        <v>74</v>
      </c>
      <c r="Y12" s="235" t="s">
        <v>75</v>
      </c>
      <c r="AA12" s="214" t="s">
        <v>60</v>
      </c>
    </row>
    <row r="13" spans="2:29" s="18" customFormat="1" ht="30.1" customHeight="1">
      <c r="B13" s="2"/>
      <c r="C13" s="2"/>
      <c r="D13" s="218"/>
      <c r="E13" s="2"/>
      <c r="F13" s="218"/>
      <c r="G13" s="218"/>
      <c r="H13" s="218"/>
      <c r="I13" s="218"/>
      <c r="J13" s="218"/>
      <c r="K13" s="218"/>
      <c r="L13" s="218"/>
      <c r="M13" s="218"/>
      <c r="N13" s="218"/>
      <c r="O13" s="218"/>
      <c r="P13" s="83"/>
      <c r="Q13" s="215"/>
      <c r="R13" s="215"/>
      <c r="T13" s="245"/>
      <c r="U13" s="215"/>
      <c r="W13" s="218"/>
      <c r="Y13" s="236"/>
      <c r="AA13" s="215"/>
    </row>
    <row r="14" spans="2:29" s="18" customFormat="1" ht="30.1" customHeight="1">
      <c r="B14" s="2"/>
      <c r="C14" s="2"/>
      <c r="D14" s="219"/>
      <c r="E14" s="2"/>
      <c r="F14" s="219"/>
      <c r="G14" s="219"/>
      <c r="H14" s="219"/>
      <c r="I14" s="219"/>
      <c r="J14" s="219"/>
      <c r="K14" s="219"/>
      <c r="L14" s="219"/>
      <c r="M14" s="219"/>
      <c r="N14" s="219"/>
      <c r="O14" s="219"/>
      <c r="P14" s="83"/>
      <c r="Q14" s="216"/>
      <c r="R14" s="216"/>
      <c r="T14" s="245"/>
      <c r="U14" s="216"/>
      <c r="W14" s="219"/>
      <c r="Y14" s="237"/>
      <c r="AA14" s="216"/>
    </row>
    <row r="15" spans="2:29" ht="14.95" customHeight="1">
      <c r="B15" s="5" t="s">
        <v>61</v>
      </c>
      <c r="C15" s="6"/>
      <c r="D15" s="37"/>
      <c r="E15" s="2"/>
      <c r="F15" s="38"/>
      <c r="G15" s="19"/>
      <c r="H15" s="19"/>
      <c r="I15" s="19"/>
      <c r="J15" s="19"/>
      <c r="K15" s="19"/>
      <c r="L15" s="19"/>
      <c r="M15" s="19"/>
      <c r="N15" s="19"/>
      <c r="O15" s="20"/>
      <c r="P15" s="21"/>
      <c r="Q15" s="22"/>
      <c r="R15" s="23"/>
      <c r="T15" s="22"/>
      <c r="U15" s="23"/>
      <c r="W15" s="22"/>
      <c r="Y15" s="24"/>
      <c r="AA15" s="22"/>
    </row>
    <row r="16" spans="2:29" ht="14.95" customHeight="1">
      <c r="B16" s="5"/>
      <c r="C16" s="25" t="s">
        <v>0</v>
      </c>
      <c r="D16" s="37"/>
      <c r="E16" s="2"/>
      <c r="F16" s="39"/>
      <c r="G16" s="19"/>
      <c r="H16" s="19"/>
      <c r="I16" s="19"/>
      <c r="J16" s="19"/>
      <c r="K16" s="19"/>
      <c r="L16" s="19"/>
      <c r="M16" s="19"/>
      <c r="N16" s="19"/>
      <c r="O16" s="20"/>
      <c r="P16" s="21"/>
      <c r="Q16" s="22"/>
      <c r="R16" s="23"/>
      <c r="T16" s="22"/>
      <c r="U16" s="23"/>
      <c r="W16" s="22"/>
      <c r="Y16" s="24"/>
      <c r="AA16" s="22"/>
    </row>
    <row r="17" spans="2:27" ht="14.95" customHeight="1">
      <c r="B17" s="251"/>
      <c r="C17" s="2" t="str">
        <f>'F2 SAS'!C17</f>
        <v xml:space="preserve">Médecin </v>
      </c>
      <c r="D17" s="111"/>
      <c r="E17" s="112"/>
      <c r="F17" s="111"/>
      <c r="G17" s="111"/>
      <c r="H17" s="111"/>
      <c r="I17" s="111"/>
      <c r="J17" s="111"/>
      <c r="K17" s="111"/>
      <c r="L17" s="111"/>
      <c r="M17" s="111"/>
      <c r="N17" s="111"/>
      <c r="O17" s="111"/>
      <c r="P17" s="113"/>
      <c r="Q17" s="84">
        <f>SUM(F17:O17)</f>
        <v>0</v>
      </c>
      <c r="R17" s="36" t="str">
        <f t="shared" ref="R17:R30" si="0">IF(Q17=D17,"OK",IF(D17&lt;&gt;Q17,"erreur"))</f>
        <v>OK</v>
      </c>
      <c r="T17" s="111"/>
      <c r="U17" s="36" t="str">
        <f>IF(Q17=0,"OK",IF(AND(Q17&gt;0,T17&lt;&gt;0,T17=INT(T17),INT(T17)&gt;=Q17),"OK","erreur"))</f>
        <v>OK</v>
      </c>
      <c r="W17" s="111"/>
      <c r="Y17" s="85" t="str">
        <f t="shared" ref="Y17:Y30" si="1">IF(D17="",IF(W17="","OK","erreur"),IF(W17&lt;&gt;"","OK","erreur"))</f>
        <v>OK</v>
      </c>
      <c r="AA17" s="84">
        <f t="shared" ref="AA17:AA30" si="2">IFERROR(+W17*AA$61/W$61,0)</f>
        <v>0</v>
      </c>
    </row>
    <row r="18" spans="2:27" ht="14.95" customHeight="1">
      <c r="B18" s="252"/>
      <c r="C18" s="2" t="str">
        <f>'F2 SAS'!C18</f>
        <v>Licencié en sciences hospitalières</v>
      </c>
      <c r="D18" s="111"/>
      <c r="E18" s="112"/>
      <c r="F18" s="111"/>
      <c r="G18" s="111"/>
      <c r="H18" s="111"/>
      <c r="I18" s="111"/>
      <c r="J18" s="111"/>
      <c r="K18" s="111"/>
      <c r="L18" s="111"/>
      <c r="M18" s="111"/>
      <c r="N18" s="111"/>
      <c r="O18" s="111"/>
      <c r="P18" s="113"/>
      <c r="Q18" s="84">
        <f t="shared" ref="Q18:Q30" si="3">SUM(F18:O18)</f>
        <v>0</v>
      </c>
      <c r="R18" s="36" t="str">
        <f t="shared" si="0"/>
        <v>OK</v>
      </c>
      <c r="T18" s="111"/>
      <c r="U18" s="36" t="str">
        <f t="shared" ref="U18:U61" si="4">IF(Q18=0,"OK",IF(AND(Q18&gt;0,T18&lt;&gt;0,T18=INT(T18),INT(T18)&gt;=Q18),"OK","erreur"))</f>
        <v>OK</v>
      </c>
      <c r="W18" s="111"/>
      <c r="Y18" s="85" t="str">
        <f t="shared" si="1"/>
        <v>OK</v>
      </c>
      <c r="AA18" s="84">
        <f t="shared" si="2"/>
        <v>0</v>
      </c>
    </row>
    <row r="19" spans="2:27" ht="14.95" customHeight="1">
      <c r="B19" s="252"/>
      <c r="C19" s="2" t="str">
        <f>'F2 SAS'!C19</f>
        <v>Infirmier hospitalier gradué</v>
      </c>
      <c r="D19" s="111"/>
      <c r="E19" s="112"/>
      <c r="F19" s="111"/>
      <c r="G19" s="111"/>
      <c r="H19" s="111"/>
      <c r="I19" s="111"/>
      <c r="J19" s="111"/>
      <c r="K19" s="111"/>
      <c r="L19" s="111"/>
      <c r="M19" s="111"/>
      <c r="N19" s="111"/>
      <c r="O19" s="111"/>
      <c r="P19" s="113"/>
      <c r="Q19" s="84">
        <f t="shared" si="3"/>
        <v>0</v>
      </c>
      <c r="R19" s="36" t="str">
        <f t="shared" si="0"/>
        <v>OK</v>
      </c>
      <c r="T19" s="111"/>
      <c r="U19" s="36" t="str">
        <f t="shared" si="4"/>
        <v>OK</v>
      </c>
      <c r="W19" s="111"/>
      <c r="Y19" s="85" t="str">
        <f t="shared" si="1"/>
        <v>OK</v>
      </c>
      <c r="AA19" s="84">
        <f t="shared" si="2"/>
        <v>0</v>
      </c>
    </row>
    <row r="20" spans="2:27" ht="14.95" customHeight="1">
      <c r="B20" s="252"/>
      <c r="C20" s="2" t="str">
        <f>'F2 SAS'!C20</f>
        <v>Assistant social</v>
      </c>
      <c r="D20" s="111"/>
      <c r="E20" s="112"/>
      <c r="F20" s="111"/>
      <c r="G20" s="111"/>
      <c r="H20" s="111"/>
      <c r="I20" s="111"/>
      <c r="J20" s="111"/>
      <c r="K20" s="111"/>
      <c r="L20" s="111"/>
      <c r="M20" s="111"/>
      <c r="N20" s="111"/>
      <c r="O20" s="111"/>
      <c r="P20" s="113"/>
      <c r="Q20" s="84">
        <f t="shared" si="3"/>
        <v>0</v>
      </c>
      <c r="R20" s="36" t="str">
        <f t="shared" si="0"/>
        <v>OK</v>
      </c>
      <c r="T20" s="111"/>
      <c r="U20" s="36" t="str">
        <f t="shared" si="4"/>
        <v>OK</v>
      </c>
      <c r="W20" s="111"/>
      <c r="Y20" s="85" t="str">
        <f t="shared" si="1"/>
        <v>OK</v>
      </c>
      <c r="AA20" s="84">
        <f t="shared" si="2"/>
        <v>0</v>
      </c>
    </row>
    <row r="21" spans="2:27" ht="14.95" customHeight="1">
      <c r="B21" s="252"/>
      <c r="C21" s="2" t="str">
        <f>'F2 SAS'!C21</f>
        <v>Ergothérapeute</v>
      </c>
      <c r="D21" s="111"/>
      <c r="E21" s="112"/>
      <c r="F21" s="111"/>
      <c r="G21" s="111"/>
      <c r="H21" s="111"/>
      <c r="I21" s="111"/>
      <c r="J21" s="111"/>
      <c r="K21" s="111"/>
      <c r="L21" s="111"/>
      <c r="M21" s="111"/>
      <c r="N21" s="111"/>
      <c r="O21" s="111"/>
      <c r="P21" s="113"/>
      <c r="Q21" s="84">
        <f t="shared" si="3"/>
        <v>0</v>
      </c>
      <c r="R21" s="36" t="str">
        <f t="shared" si="0"/>
        <v>OK</v>
      </c>
      <c r="T21" s="111"/>
      <c r="U21" s="36" t="str">
        <f t="shared" si="4"/>
        <v>OK</v>
      </c>
      <c r="W21" s="111"/>
      <c r="Y21" s="85" t="str">
        <f t="shared" si="1"/>
        <v>OK</v>
      </c>
      <c r="AA21" s="84">
        <f t="shared" si="2"/>
        <v>0</v>
      </c>
    </row>
    <row r="22" spans="2:27" ht="14.95" customHeight="1">
      <c r="B22" s="252"/>
      <c r="C22" s="2" t="str">
        <f>'F2 SAS'!C22</f>
        <v>Kinésithérapeute</v>
      </c>
      <c r="D22" s="111"/>
      <c r="E22" s="112"/>
      <c r="F22" s="111"/>
      <c r="G22" s="111"/>
      <c r="H22" s="111"/>
      <c r="I22" s="111"/>
      <c r="J22" s="111"/>
      <c r="K22" s="111"/>
      <c r="L22" s="111"/>
      <c r="M22" s="111"/>
      <c r="N22" s="111"/>
      <c r="O22" s="111"/>
      <c r="P22" s="113"/>
      <c r="Q22" s="84">
        <f t="shared" si="3"/>
        <v>0</v>
      </c>
      <c r="R22" s="36" t="str">
        <f t="shared" si="0"/>
        <v>OK</v>
      </c>
      <c r="T22" s="111"/>
      <c r="U22" s="36" t="str">
        <f t="shared" si="4"/>
        <v>OK</v>
      </c>
      <c r="W22" s="111"/>
      <c r="Y22" s="85" t="str">
        <f t="shared" si="1"/>
        <v>OK</v>
      </c>
      <c r="AA22" s="84">
        <f t="shared" si="2"/>
        <v>0</v>
      </c>
    </row>
    <row r="23" spans="2:27" ht="14.95" customHeight="1">
      <c r="B23" s="252"/>
      <c r="C23" s="2" t="str">
        <f>'F2 SAS'!C23</f>
        <v>Psychomotricien</v>
      </c>
      <c r="D23" s="111"/>
      <c r="E23" s="112"/>
      <c r="F23" s="111"/>
      <c r="G23" s="111"/>
      <c r="H23" s="111"/>
      <c r="I23" s="111"/>
      <c r="J23" s="111"/>
      <c r="K23" s="111"/>
      <c r="L23" s="111"/>
      <c r="M23" s="111"/>
      <c r="N23" s="111"/>
      <c r="O23" s="111"/>
      <c r="P23" s="113"/>
      <c r="Q23" s="84">
        <f t="shared" si="3"/>
        <v>0</v>
      </c>
      <c r="R23" s="36" t="str">
        <f t="shared" si="0"/>
        <v>OK</v>
      </c>
      <c r="T23" s="111"/>
      <c r="U23" s="36" t="str">
        <f t="shared" si="4"/>
        <v>OK</v>
      </c>
      <c r="W23" s="111"/>
      <c r="Y23" s="85" t="str">
        <f t="shared" si="1"/>
        <v>OK</v>
      </c>
      <c r="AA23" s="84">
        <f t="shared" si="2"/>
        <v>0</v>
      </c>
    </row>
    <row r="24" spans="2:27" ht="14.95" customHeight="1">
      <c r="B24" s="252"/>
      <c r="C24" s="2" t="str">
        <f>'F2 SAS'!C24</f>
        <v>Pédagogue curatif</v>
      </c>
      <c r="D24" s="111"/>
      <c r="E24" s="112"/>
      <c r="F24" s="111"/>
      <c r="G24" s="111"/>
      <c r="H24" s="111"/>
      <c r="I24" s="111"/>
      <c r="J24" s="111"/>
      <c r="K24" s="111"/>
      <c r="L24" s="111"/>
      <c r="M24" s="111"/>
      <c r="N24" s="111"/>
      <c r="O24" s="111"/>
      <c r="P24" s="113"/>
      <c r="Q24" s="84">
        <f t="shared" si="3"/>
        <v>0</v>
      </c>
      <c r="R24" s="36" t="str">
        <f t="shared" si="0"/>
        <v>OK</v>
      </c>
      <c r="T24" s="111"/>
      <c r="U24" s="36" t="str">
        <f t="shared" si="4"/>
        <v>OK</v>
      </c>
      <c r="W24" s="111"/>
      <c r="Y24" s="85" t="str">
        <f t="shared" si="1"/>
        <v>OK</v>
      </c>
      <c r="AA24" s="84">
        <f t="shared" si="2"/>
        <v>0</v>
      </c>
    </row>
    <row r="25" spans="2:27" ht="14.95" customHeight="1">
      <c r="B25" s="252"/>
      <c r="C25" s="2" t="str">
        <f>'F2 SAS'!C25</f>
        <v>Diététicien</v>
      </c>
      <c r="D25" s="111"/>
      <c r="E25" s="112"/>
      <c r="F25" s="111"/>
      <c r="G25" s="111"/>
      <c r="H25" s="111"/>
      <c r="I25" s="111"/>
      <c r="J25" s="111"/>
      <c r="K25" s="111"/>
      <c r="L25" s="111"/>
      <c r="M25" s="111"/>
      <c r="N25" s="111"/>
      <c r="O25" s="111"/>
      <c r="P25" s="113"/>
      <c r="Q25" s="84">
        <f t="shared" si="3"/>
        <v>0</v>
      </c>
      <c r="R25" s="36" t="str">
        <f t="shared" si="0"/>
        <v>OK</v>
      </c>
      <c r="T25" s="111"/>
      <c r="U25" s="36" t="str">
        <f t="shared" si="4"/>
        <v>OK</v>
      </c>
      <c r="W25" s="111"/>
      <c r="Y25" s="85" t="str">
        <f t="shared" si="1"/>
        <v>OK</v>
      </c>
      <c r="AA25" s="84">
        <f t="shared" si="2"/>
        <v>0</v>
      </c>
    </row>
    <row r="26" spans="2:27" ht="14.95" customHeight="1">
      <c r="B26" s="149"/>
      <c r="C26" s="2" t="s">
        <v>138</v>
      </c>
      <c r="D26" s="111"/>
      <c r="E26" s="112"/>
      <c r="F26" s="111"/>
      <c r="G26" s="111"/>
      <c r="H26" s="111"/>
      <c r="I26" s="111"/>
      <c r="J26" s="111"/>
      <c r="K26" s="111"/>
      <c r="L26" s="111"/>
      <c r="M26" s="111"/>
      <c r="N26" s="111"/>
      <c r="O26" s="111"/>
      <c r="P26" s="113"/>
      <c r="Q26" s="84">
        <f t="shared" ref="Q26" si="5">SUM(F26:O26)</f>
        <v>0</v>
      </c>
      <c r="R26" s="36" t="str">
        <f t="shared" ref="R26" si="6">IF(Q26=D26,"OK",IF(D26&lt;&gt;Q26,"erreur"))</f>
        <v>OK</v>
      </c>
      <c r="T26" s="111"/>
      <c r="U26" s="36" t="str">
        <f t="shared" ref="U26" si="7">IF(Q26=0,"OK",IF(AND(Q26&gt;0,T26&lt;&gt;0,T26=INT(T26),INT(T26)&gt;=Q26),"OK","erreur"))</f>
        <v>OK</v>
      </c>
      <c r="W26" s="111"/>
      <c r="Y26" s="85" t="str">
        <f t="shared" ref="Y26" si="8">IF(D26="",IF(W26="","OK","erreur"),IF(W26&lt;&gt;"","OK","erreur"))</f>
        <v>OK</v>
      </c>
      <c r="AA26" s="84">
        <f t="shared" si="2"/>
        <v>0</v>
      </c>
    </row>
    <row r="27" spans="2:27" ht="14.95" customHeight="1">
      <c r="B27" s="7"/>
      <c r="C27" s="2" t="str">
        <f>'F2 SAS'!C27</f>
        <v>Infirmier anesthésiste / masseur</v>
      </c>
      <c r="D27" s="111"/>
      <c r="E27" s="112"/>
      <c r="F27" s="111"/>
      <c r="G27" s="111"/>
      <c r="H27" s="111"/>
      <c r="I27" s="111"/>
      <c r="J27" s="111"/>
      <c r="K27" s="111"/>
      <c r="L27" s="111"/>
      <c r="M27" s="111"/>
      <c r="N27" s="111"/>
      <c r="O27" s="111"/>
      <c r="P27" s="113"/>
      <c r="Q27" s="84">
        <f t="shared" si="3"/>
        <v>0</v>
      </c>
      <c r="R27" s="36" t="str">
        <f t="shared" si="0"/>
        <v>OK</v>
      </c>
      <c r="T27" s="111"/>
      <c r="U27" s="36" t="str">
        <f t="shared" si="4"/>
        <v>OK</v>
      </c>
      <c r="W27" s="111"/>
      <c r="Y27" s="85" t="str">
        <f t="shared" si="1"/>
        <v>OK</v>
      </c>
      <c r="AA27" s="84">
        <f t="shared" si="2"/>
        <v>0</v>
      </c>
    </row>
    <row r="28" spans="2:27" ht="14.95" customHeight="1">
      <c r="B28" s="7"/>
      <c r="C28" s="2" t="str">
        <f>'F2 SAS'!C28</f>
        <v>Infirmier psychiatrique</v>
      </c>
      <c r="D28" s="111"/>
      <c r="E28" s="112"/>
      <c r="F28" s="111"/>
      <c r="G28" s="111"/>
      <c r="H28" s="111"/>
      <c r="I28" s="111"/>
      <c r="J28" s="111"/>
      <c r="K28" s="111"/>
      <c r="L28" s="111"/>
      <c r="M28" s="111"/>
      <c r="N28" s="111"/>
      <c r="O28" s="111"/>
      <c r="P28" s="113"/>
      <c r="Q28" s="84">
        <f t="shared" si="3"/>
        <v>0</v>
      </c>
      <c r="R28" s="36" t="str">
        <f t="shared" si="0"/>
        <v>OK</v>
      </c>
      <c r="T28" s="111"/>
      <c r="U28" s="36" t="str">
        <f t="shared" si="4"/>
        <v>OK</v>
      </c>
      <c r="W28" s="111"/>
      <c r="Y28" s="85" t="str">
        <f t="shared" si="1"/>
        <v>OK</v>
      </c>
      <c r="AA28" s="84">
        <f t="shared" si="2"/>
        <v>0</v>
      </c>
    </row>
    <row r="29" spans="2:27" ht="14.95" customHeight="1">
      <c r="B29" s="7"/>
      <c r="C29" s="2" t="str">
        <f>'F2 SAS'!C29</f>
        <v>Infirmier</v>
      </c>
      <c r="D29" s="111"/>
      <c r="E29" s="112"/>
      <c r="F29" s="111"/>
      <c r="G29" s="111"/>
      <c r="H29" s="111"/>
      <c r="I29" s="111"/>
      <c r="J29" s="111"/>
      <c r="K29" s="111"/>
      <c r="L29" s="111"/>
      <c r="M29" s="111"/>
      <c r="N29" s="111"/>
      <c r="O29" s="111"/>
      <c r="P29" s="113"/>
      <c r="Q29" s="84">
        <f t="shared" si="3"/>
        <v>0</v>
      </c>
      <c r="R29" s="36" t="str">
        <f t="shared" si="0"/>
        <v>OK</v>
      </c>
      <c r="T29" s="111"/>
      <c r="U29" s="36" t="str">
        <f t="shared" si="4"/>
        <v>OK</v>
      </c>
      <c r="W29" s="111"/>
      <c r="Y29" s="85" t="str">
        <f t="shared" si="1"/>
        <v>OK</v>
      </c>
      <c r="AA29" s="84">
        <f t="shared" si="2"/>
        <v>0</v>
      </c>
    </row>
    <row r="30" spans="2:27" ht="14.95" customHeight="1">
      <c r="B30" s="7"/>
      <c r="C30" s="4" t="str">
        <f>'F2 SAS'!C30</f>
        <v>Aide soignant</v>
      </c>
      <c r="D30" s="111"/>
      <c r="E30" s="112"/>
      <c r="F30" s="111"/>
      <c r="G30" s="111"/>
      <c r="H30" s="111"/>
      <c r="I30" s="111"/>
      <c r="J30" s="111"/>
      <c r="K30" s="111"/>
      <c r="L30" s="111"/>
      <c r="M30" s="111"/>
      <c r="N30" s="111"/>
      <c r="O30" s="111"/>
      <c r="P30" s="113"/>
      <c r="Q30" s="86">
        <f t="shared" si="3"/>
        <v>0</v>
      </c>
      <c r="R30" s="36" t="str">
        <f t="shared" si="0"/>
        <v>OK</v>
      </c>
      <c r="T30" s="111"/>
      <c r="U30" s="36" t="str">
        <f t="shared" si="4"/>
        <v>OK</v>
      </c>
      <c r="W30" s="111"/>
      <c r="Y30" s="85" t="str">
        <f t="shared" si="1"/>
        <v>OK</v>
      </c>
      <c r="AA30" s="84">
        <f t="shared" si="2"/>
        <v>0</v>
      </c>
    </row>
    <row r="31" spans="2:27" ht="14.95" customHeight="1">
      <c r="B31" s="5"/>
      <c r="C31" s="25" t="s">
        <v>12</v>
      </c>
      <c r="D31" s="140"/>
      <c r="E31" s="112"/>
      <c r="F31" s="141"/>
      <c r="G31" s="142"/>
      <c r="H31" s="142"/>
      <c r="I31" s="142"/>
      <c r="J31" s="142"/>
      <c r="K31" s="142"/>
      <c r="L31" s="142"/>
      <c r="M31" s="142"/>
      <c r="N31" s="142"/>
      <c r="O31" s="140"/>
      <c r="P31" s="28"/>
      <c r="Q31" s="104"/>
      <c r="R31" s="26"/>
      <c r="T31" s="143"/>
      <c r="U31" s="26"/>
      <c r="W31" s="143"/>
      <c r="Y31" s="17"/>
      <c r="AA31" s="104"/>
    </row>
    <row r="32" spans="2:27" ht="14.95" customHeight="1">
      <c r="B32" s="7"/>
      <c r="C32" s="2" t="str">
        <f>'F2 SAS'!C32</f>
        <v>Universitaire psychologue/Pédagogue</v>
      </c>
      <c r="D32" s="111"/>
      <c r="E32" s="112"/>
      <c r="F32" s="111"/>
      <c r="G32" s="111"/>
      <c r="H32" s="111"/>
      <c r="I32" s="111"/>
      <c r="J32" s="111"/>
      <c r="K32" s="111"/>
      <c r="L32" s="111"/>
      <c r="M32" s="111"/>
      <c r="N32" s="111"/>
      <c r="O32" s="111"/>
      <c r="P32" s="113"/>
      <c r="Q32" s="87">
        <f t="shared" ref="Q32:Q37" si="9">SUM(F32:O32)</f>
        <v>0</v>
      </c>
      <c r="R32" s="36" t="str">
        <f t="shared" ref="R32:R37" si="10">IF(Q32=D32,"OK",IF(D32&lt;&gt;Q32,"erreur"))</f>
        <v>OK</v>
      </c>
      <c r="T32" s="111"/>
      <c r="U32" s="36" t="str">
        <f t="shared" si="4"/>
        <v>OK</v>
      </c>
      <c r="W32" s="111"/>
      <c r="Y32" s="85" t="str">
        <f t="shared" ref="Y32:Y37" si="11">IF(D32="",IF(W32="","OK","erreur"),IF(W32&lt;&gt;"","OK","erreur"))</f>
        <v>OK</v>
      </c>
      <c r="AA32" s="84">
        <f t="shared" ref="AA32:AA37" si="12">IFERROR(+W32*AA$61/W$61,0)</f>
        <v>0</v>
      </c>
    </row>
    <row r="33" spans="2:27" ht="14.95" customHeight="1">
      <c r="B33" s="7"/>
      <c r="C33" s="2" t="str">
        <f>'F2 SAS'!C33</f>
        <v>Educateur gradué</v>
      </c>
      <c r="D33" s="111"/>
      <c r="E33" s="112"/>
      <c r="F33" s="111"/>
      <c r="G33" s="111"/>
      <c r="H33" s="111"/>
      <c r="I33" s="111"/>
      <c r="J33" s="111"/>
      <c r="K33" s="111"/>
      <c r="L33" s="111"/>
      <c r="M33" s="111"/>
      <c r="N33" s="111"/>
      <c r="O33" s="111"/>
      <c r="P33" s="113"/>
      <c r="Q33" s="84">
        <f t="shared" si="9"/>
        <v>0</v>
      </c>
      <c r="R33" s="36" t="str">
        <f t="shared" si="10"/>
        <v>OK</v>
      </c>
      <c r="T33" s="111"/>
      <c r="U33" s="36" t="str">
        <f t="shared" si="4"/>
        <v>OK</v>
      </c>
      <c r="W33" s="111"/>
      <c r="Y33" s="85" t="str">
        <f t="shared" si="11"/>
        <v>OK</v>
      </c>
      <c r="AA33" s="84">
        <f t="shared" si="12"/>
        <v>0</v>
      </c>
    </row>
    <row r="34" spans="2:27" ht="14.95" customHeight="1">
      <c r="B34" s="7"/>
      <c r="C34" s="2" t="str">
        <f>'F2 SAS'!C34</f>
        <v>Educateur instructeur (bac)</v>
      </c>
      <c r="D34" s="111"/>
      <c r="E34" s="112"/>
      <c r="F34" s="111"/>
      <c r="G34" s="111"/>
      <c r="H34" s="111"/>
      <c r="I34" s="111"/>
      <c r="J34" s="111"/>
      <c r="K34" s="111"/>
      <c r="L34" s="111"/>
      <c r="M34" s="111"/>
      <c r="N34" s="111"/>
      <c r="O34" s="111"/>
      <c r="P34" s="28"/>
      <c r="Q34" s="84">
        <f t="shared" si="9"/>
        <v>0</v>
      </c>
      <c r="R34" s="36" t="str">
        <f t="shared" si="10"/>
        <v>OK</v>
      </c>
      <c r="T34" s="111"/>
      <c r="U34" s="36" t="str">
        <f t="shared" si="4"/>
        <v>OK</v>
      </c>
      <c r="W34" s="111"/>
      <c r="Y34" s="85" t="str">
        <f t="shared" si="11"/>
        <v>OK</v>
      </c>
      <c r="AA34" s="84">
        <f t="shared" si="12"/>
        <v>0</v>
      </c>
    </row>
    <row r="35" spans="2:27" ht="14.95" customHeight="1">
      <c r="B35" s="7"/>
      <c r="C35" s="2" t="str">
        <f>'F2 SAS'!C35</f>
        <v>Educateur diplômé</v>
      </c>
      <c r="D35" s="111"/>
      <c r="E35" s="112"/>
      <c r="F35" s="111"/>
      <c r="G35" s="111"/>
      <c r="H35" s="111"/>
      <c r="I35" s="111"/>
      <c r="J35" s="111"/>
      <c r="K35" s="111"/>
      <c r="L35" s="111"/>
      <c r="M35" s="111"/>
      <c r="N35" s="111"/>
      <c r="O35" s="111"/>
      <c r="P35" s="28"/>
      <c r="Q35" s="84">
        <f t="shared" si="9"/>
        <v>0</v>
      </c>
      <c r="R35" s="36" t="str">
        <f t="shared" si="10"/>
        <v>OK</v>
      </c>
      <c r="T35" s="111"/>
      <c r="U35" s="36" t="str">
        <f t="shared" si="4"/>
        <v>OK</v>
      </c>
      <c r="W35" s="111"/>
      <c r="Y35" s="85" t="str">
        <f t="shared" si="11"/>
        <v>OK</v>
      </c>
      <c r="AA35" s="84">
        <f t="shared" si="12"/>
        <v>0</v>
      </c>
    </row>
    <row r="36" spans="2:27" ht="14.95" customHeight="1">
      <c r="B36" s="7"/>
      <c r="C36" s="2" t="str">
        <f>'F2 SAS'!C36</f>
        <v>Educateur instructeur</v>
      </c>
      <c r="D36" s="111"/>
      <c r="E36" s="112"/>
      <c r="F36" s="111"/>
      <c r="G36" s="111"/>
      <c r="H36" s="111"/>
      <c r="I36" s="111"/>
      <c r="J36" s="111"/>
      <c r="K36" s="111"/>
      <c r="L36" s="111"/>
      <c r="M36" s="111"/>
      <c r="N36" s="111"/>
      <c r="O36" s="111"/>
      <c r="P36" s="28"/>
      <c r="Q36" s="84">
        <f t="shared" si="9"/>
        <v>0</v>
      </c>
      <c r="R36" s="36" t="str">
        <f t="shared" si="10"/>
        <v>OK</v>
      </c>
      <c r="T36" s="111"/>
      <c r="U36" s="36" t="str">
        <f t="shared" si="4"/>
        <v>OK</v>
      </c>
      <c r="W36" s="111"/>
      <c r="Y36" s="85" t="str">
        <f t="shared" si="11"/>
        <v>OK</v>
      </c>
      <c r="AA36" s="84">
        <f t="shared" si="12"/>
        <v>0</v>
      </c>
    </row>
    <row r="37" spans="2:27" ht="14.95" customHeight="1">
      <c r="B37" s="7"/>
      <c r="C37" s="2" t="str">
        <f>'F2 SAS'!C37</f>
        <v>Salarié non diplômé</v>
      </c>
      <c r="D37" s="111"/>
      <c r="E37" s="112"/>
      <c r="F37" s="111"/>
      <c r="G37" s="111"/>
      <c r="H37" s="111"/>
      <c r="I37" s="111"/>
      <c r="J37" s="111"/>
      <c r="K37" s="111"/>
      <c r="L37" s="111"/>
      <c r="M37" s="111"/>
      <c r="N37" s="111"/>
      <c r="O37" s="111"/>
      <c r="P37" s="28"/>
      <c r="Q37" s="86">
        <f t="shared" si="9"/>
        <v>0</v>
      </c>
      <c r="R37" s="36" t="str">
        <f t="shared" si="10"/>
        <v>OK</v>
      </c>
      <c r="T37" s="111"/>
      <c r="U37" s="36" t="str">
        <f t="shared" si="4"/>
        <v>OK</v>
      </c>
      <c r="W37" s="111"/>
      <c r="Y37" s="85" t="str">
        <f t="shared" si="11"/>
        <v>OK</v>
      </c>
      <c r="AA37" s="84">
        <f t="shared" si="12"/>
        <v>0</v>
      </c>
    </row>
    <row r="38" spans="2:27" ht="14.95" customHeight="1">
      <c r="B38" s="5"/>
      <c r="C38" s="25" t="s">
        <v>21</v>
      </c>
      <c r="D38" s="140"/>
      <c r="E38" s="112"/>
      <c r="F38" s="141"/>
      <c r="G38" s="142"/>
      <c r="H38" s="142"/>
      <c r="I38" s="142"/>
      <c r="J38" s="142"/>
      <c r="K38" s="142"/>
      <c r="L38" s="142"/>
      <c r="M38" s="142"/>
      <c r="N38" s="142"/>
      <c r="O38" s="140"/>
      <c r="P38" s="28"/>
      <c r="Q38" s="104"/>
      <c r="R38" s="26"/>
      <c r="T38" s="143"/>
      <c r="U38" s="26"/>
      <c r="W38" s="143"/>
      <c r="Y38" s="17"/>
      <c r="AA38" s="104"/>
    </row>
    <row r="39" spans="2:27" ht="14.95" customHeight="1">
      <c r="B39" s="11"/>
      <c r="C39" s="4" t="str">
        <f>'F2 SAS'!C39</f>
        <v>Salarié avec CATP ou CAP</v>
      </c>
      <c r="D39" s="111"/>
      <c r="E39" s="112"/>
      <c r="F39" s="111"/>
      <c r="G39" s="111"/>
      <c r="H39" s="111"/>
      <c r="I39" s="111"/>
      <c r="J39" s="111"/>
      <c r="K39" s="111"/>
      <c r="L39" s="111"/>
      <c r="M39" s="111"/>
      <c r="N39" s="111"/>
      <c r="O39" s="111"/>
      <c r="P39" s="28"/>
      <c r="Q39" s="87">
        <f t="shared" ref="Q39:Q43" si="13">SUM(F39:O39)</f>
        <v>0</v>
      </c>
      <c r="R39" s="36" t="str">
        <f t="shared" ref="R39:R43" si="14">IF(Q39=D39,"OK",IF(D39&lt;&gt;Q39,"erreur"))</f>
        <v>OK</v>
      </c>
      <c r="T39" s="111"/>
      <c r="U39" s="36" t="str">
        <f t="shared" si="4"/>
        <v>OK</v>
      </c>
      <c r="W39" s="111"/>
      <c r="Y39" s="85" t="str">
        <f t="shared" ref="Y39:Y43" si="15">IF(D39="",IF(W39="","OK","erreur"),IF(W39&lt;&gt;"","OK","erreur"))</f>
        <v>OK</v>
      </c>
      <c r="AA39" s="84">
        <f>IFERROR(+W39*AA$61/W$61,0)</f>
        <v>0</v>
      </c>
    </row>
    <row r="40" spans="2:27" ht="14.95" customHeight="1">
      <c r="B40" s="11"/>
      <c r="C40" s="4" t="str">
        <f>'F2 SAS'!C40</f>
        <v>Auxiliaire de vie/Auxiliaire économe</v>
      </c>
      <c r="D40" s="111"/>
      <c r="E40" s="112"/>
      <c r="F40" s="111"/>
      <c r="G40" s="111"/>
      <c r="H40" s="111"/>
      <c r="I40" s="111"/>
      <c r="J40" s="111"/>
      <c r="K40" s="111"/>
      <c r="L40" s="111"/>
      <c r="M40" s="111"/>
      <c r="N40" s="111"/>
      <c r="O40" s="111"/>
      <c r="P40" s="28"/>
      <c r="Q40" s="84">
        <f t="shared" si="13"/>
        <v>0</v>
      </c>
      <c r="R40" s="36" t="str">
        <f t="shared" si="14"/>
        <v>OK</v>
      </c>
      <c r="T40" s="111"/>
      <c r="U40" s="36" t="str">
        <f t="shared" si="4"/>
        <v>OK</v>
      </c>
      <c r="W40" s="111"/>
      <c r="Y40" s="85" t="str">
        <f t="shared" si="15"/>
        <v>OK</v>
      </c>
      <c r="AA40" s="84">
        <f>IFERROR(+W40*AA$61/W$61,0)</f>
        <v>0</v>
      </c>
    </row>
    <row r="41" spans="2:27" ht="14.95" customHeight="1">
      <c r="B41" s="11"/>
      <c r="C41" s="4" t="str">
        <f>'F2 SAS'!C41</f>
        <v>Aide socio-familiale</v>
      </c>
      <c r="D41" s="111"/>
      <c r="E41" s="112"/>
      <c r="F41" s="111"/>
      <c r="G41" s="111"/>
      <c r="H41" s="111"/>
      <c r="I41" s="111"/>
      <c r="J41" s="111"/>
      <c r="K41" s="111"/>
      <c r="L41" s="111"/>
      <c r="M41" s="111"/>
      <c r="N41" s="111"/>
      <c r="O41" s="111"/>
      <c r="P41" s="28"/>
      <c r="Q41" s="84">
        <f t="shared" si="13"/>
        <v>0</v>
      </c>
      <c r="R41" s="36" t="str">
        <f t="shared" si="14"/>
        <v>OK</v>
      </c>
      <c r="T41" s="111"/>
      <c r="U41" s="36" t="str">
        <f t="shared" si="4"/>
        <v>OK</v>
      </c>
      <c r="W41" s="111"/>
      <c r="Y41" s="85" t="str">
        <f t="shared" si="15"/>
        <v>OK</v>
      </c>
      <c r="AA41" s="84">
        <f>IFERROR(+W41*AA$61/W$61,0)</f>
        <v>0</v>
      </c>
    </row>
    <row r="42" spans="2:27" ht="14.95" customHeight="1">
      <c r="B42" s="11"/>
      <c r="C42" s="4" t="str">
        <f>'F2 SAS'!C42</f>
        <v>Aide socio-familiale en formation</v>
      </c>
      <c r="D42" s="111"/>
      <c r="E42" s="112"/>
      <c r="F42" s="111"/>
      <c r="G42" s="111"/>
      <c r="H42" s="111"/>
      <c r="I42" s="111"/>
      <c r="J42" s="111"/>
      <c r="K42" s="111"/>
      <c r="L42" s="111"/>
      <c r="M42" s="111"/>
      <c r="N42" s="111"/>
      <c r="O42" s="111"/>
      <c r="P42" s="28"/>
      <c r="Q42" s="84">
        <f t="shared" si="13"/>
        <v>0</v>
      </c>
      <c r="R42" s="36" t="str">
        <f t="shared" si="14"/>
        <v>OK</v>
      </c>
      <c r="T42" s="111"/>
      <c r="U42" s="36" t="str">
        <f t="shared" si="4"/>
        <v>OK</v>
      </c>
      <c r="W42" s="111"/>
      <c r="Y42" s="85" t="str">
        <f t="shared" si="15"/>
        <v>OK</v>
      </c>
      <c r="AA42" s="84">
        <f>IFERROR(+W42*AA$61/W$61,0)</f>
        <v>0</v>
      </c>
    </row>
    <row r="43" spans="2:27" ht="14.95" customHeight="1">
      <c r="B43" s="11"/>
      <c r="C43" s="4" t="str">
        <f>'F2 SAS'!C43</f>
        <v>Salarié non diplômé</v>
      </c>
      <c r="D43" s="111"/>
      <c r="E43" s="112"/>
      <c r="F43" s="111"/>
      <c r="G43" s="111"/>
      <c r="H43" s="111"/>
      <c r="I43" s="111"/>
      <c r="J43" s="111"/>
      <c r="K43" s="111"/>
      <c r="L43" s="111"/>
      <c r="M43" s="111"/>
      <c r="N43" s="111"/>
      <c r="O43" s="111"/>
      <c r="P43" s="28"/>
      <c r="Q43" s="84">
        <f t="shared" si="13"/>
        <v>0</v>
      </c>
      <c r="R43" s="36" t="str">
        <f t="shared" si="14"/>
        <v>OK</v>
      </c>
      <c r="T43" s="111"/>
      <c r="U43" s="36" t="str">
        <f t="shared" si="4"/>
        <v>OK</v>
      </c>
      <c r="W43" s="111"/>
      <c r="Y43" s="85" t="str">
        <f t="shared" si="15"/>
        <v>OK</v>
      </c>
      <c r="AA43" s="84">
        <f>IFERROR(+W43*AA$61/W$61,0)</f>
        <v>0</v>
      </c>
    </row>
    <row r="44" spans="2:27" ht="14.95" customHeight="1">
      <c r="B44" s="5" t="s">
        <v>18</v>
      </c>
      <c r="C44" s="6"/>
      <c r="D44" s="140"/>
      <c r="E44" s="112"/>
      <c r="F44" s="141"/>
      <c r="G44" s="142"/>
      <c r="H44" s="142"/>
      <c r="I44" s="142"/>
      <c r="J44" s="142"/>
      <c r="K44" s="142"/>
      <c r="L44" s="142"/>
      <c r="M44" s="142"/>
      <c r="N44" s="142"/>
      <c r="O44" s="140"/>
      <c r="P44" s="28"/>
      <c r="Q44" s="104"/>
      <c r="R44" s="26"/>
      <c r="T44" s="143"/>
      <c r="U44" s="26"/>
      <c r="W44" s="144"/>
      <c r="Y44" s="17"/>
      <c r="AA44" s="104"/>
    </row>
    <row r="45" spans="2:27" ht="14.95" customHeight="1">
      <c r="B45" s="7"/>
      <c r="C45" s="2" t="str">
        <f>'F2 SAS'!C45</f>
        <v>Universitaire</v>
      </c>
      <c r="D45" s="111"/>
      <c r="E45" s="112"/>
      <c r="F45" s="111"/>
      <c r="G45" s="111"/>
      <c r="H45" s="111"/>
      <c r="I45" s="111"/>
      <c r="J45" s="111"/>
      <c r="K45" s="111"/>
      <c r="L45" s="111"/>
      <c r="M45" s="111"/>
      <c r="N45" s="111"/>
      <c r="O45" s="111"/>
      <c r="P45" s="113"/>
      <c r="Q45" s="84">
        <f t="shared" ref="Q45:Q52" si="16">SUM(F45:O45)</f>
        <v>0</v>
      </c>
      <c r="R45" s="36" t="str">
        <f t="shared" ref="R45:R52" si="17">IF(Q45=D45,"OK",IF(D45&lt;&gt;Q45,"erreur"))</f>
        <v>OK</v>
      </c>
      <c r="T45" s="111"/>
      <c r="U45" s="36" t="str">
        <f t="shared" si="4"/>
        <v>OK</v>
      </c>
      <c r="W45" s="111"/>
      <c r="Y45" s="85" t="str">
        <f t="shared" ref="Y45:Y52" si="18">IF(D45="",IF(W45="","OK","erreur"),IF(W45&lt;&gt;"","OK","erreur"))</f>
        <v>OK</v>
      </c>
      <c r="AA45" s="84">
        <f t="shared" ref="AA45:AA52" si="19">IFERROR(+W45*AA$61/W$61,0)</f>
        <v>0</v>
      </c>
    </row>
    <row r="46" spans="2:27" ht="14.95" customHeight="1">
      <c r="B46" s="7"/>
      <c r="C46" s="2" t="str">
        <f>'F2 SAS'!C46</f>
        <v>Bachelor</v>
      </c>
      <c r="D46" s="111"/>
      <c r="E46" s="112"/>
      <c r="F46" s="111"/>
      <c r="G46" s="111"/>
      <c r="H46" s="111"/>
      <c r="I46" s="111"/>
      <c r="J46" s="111"/>
      <c r="K46" s="111"/>
      <c r="L46" s="111"/>
      <c r="M46" s="111"/>
      <c r="N46" s="111"/>
      <c r="O46" s="111"/>
      <c r="P46" s="113"/>
      <c r="Q46" s="84">
        <f t="shared" si="16"/>
        <v>0</v>
      </c>
      <c r="R46" s="36" t="str">
        <f t="shared" si="17"/>
        <v>OK</v>
      </c>
      <c r="T46" s="111"/>
      <c r="U46" s="36" t="str">
        <f t="shared" si="4"/>
        <v>OK</v>
      </c>
      <c r="W46" s="111"/>
      <c r="Y46" s="85" t="str">
        <f t="shared" si="18"/>
        <v>OK</v>
      </c>
      <c r="AA46" s="84">
        <f t="shared" si="19"/>
        <v>0</v>
      </c>
    </row>
    <row r="47" spans="2:27" ht="14.95" customHeight="1">
      <c r="B47" s="7"/>
      <c r="C47" s="2" t="str">
        <f>'F2 SAS'!C47</f>
        <v>BTS</v>
      </c>
      <c r="D47" s="111"/>
      <c r="E47" s="112"/>
      <c r="F47" s="111"/>
      <c r="G47" s="111"/>
      <c r="H47" s="111"/>
      <c r="I47" s="111"/>
      <c r="J47" s="111"/>
      <c r="K47" s="111"/>
      <c r="L47" s="111"/>
      <c r="M47" s="111"/>
      <c r="N47" s="111"/>
      <c r="O47" s="111"/>
      <c r="P47" s="113"/>
      <c r="Q47" s="84">
        <f t="shared" si="16"/>
        <v>0</v>
      </c>
      <c r="R47" s="36" t="str">
        <f t="shared" si="17"/>
        <v>OK</v>
      </c>
      <c r="T47" s="111"/>
      <c r="U47" s="36" t="str">
        <f t="shared" si="4"/>
        <v>OK</v>
      </c>
      <c r="W47" s="111"/>
      <c r="Y47" s="85" t="str">
        <f t="shared" si="18"/>
        <v>OK</v>
      </c>
      <c r="AA47" s="84">
        <f t="shared" si="19"/>
        <v>0</v>
      </c>
    </row>
    <row r="48" spans="2:27" ht="14.95" customHeight="1">
      <c r="B48" s="7"/>
      <c r="C48" s="2" t="str">
        <f>'F2 SAS'!C48</f>
        <v>Bac</v>
      </c>
      <c r="D48" s="111"/>
      <c r="E48" s="112"/>
      <c r="F48" s="111"/>
      <c r="G48" s="111"/>
      <c r="H48" s="111"/>
      <c r="I48" s="111"/>
      <c r="J48" s="111"/>
      <c r="K48" s="111"/>
      <c r="L48" s="111"/>
      <c r="M48" s="111"/>
      <c r="N48" s="111"/>
      <c r="O48" s="111"/>
      <c r="P48" s="113"/>
      <c r="Q48" s="84">
        <f t="shared" si="16"/>
        <v>0</v>
      </c>
      <c r="R48" s="36" t="str">
        <f t="shared" si="17"/>
        <v>OK</v>
      </c>
      <c r="T48" s="111"/>
      <c r="U48" s="36" t="str">
        <f t="shared" si="4"/>
        <v>OK</v>
      </c>
      <c r="W48" s="111"/>
      <c r="Y48" s="85" t="str">
        <f t="shared" si="18"/>
        <v>OK</v>
      </c>
      <c r="AA48" s="84">
        <f t="shared" si="19"/>
        <v>0</v>
      </c>
    </row>
    <row r="49" spans="2:28" ht="14.95" customHeight="1">
      <c r="B49" s="7"/>
      <c r="C49" s="2" t="str">
        <f>'F2 SAS'!C49</f>
        <v>Salarié avec 3ième sec. ou ens. moyen</v>
      </c>
      <c r="D49" s="111"/>
      <c r="E49" s="112"/>
      <c r="F49" s="111"/>
      <c r="G49" s="111"/>
      <c r="H49" s="111"/>
      <c r="I49" s="111"/>
      <c r="J49" s="111"/>
      <c r="K49" s="111"/>
      <c r="L49" s="111"/>
      <c r="M49" s="111"/>
      <c r="N49" s="111"/>
      <c r="O49" s="111"/>
      <c r="P49" s="113"/>
      <c r="Q49" s="84">
        <f t="shared" si="16"/>
        <v>0</v>
      </c>
      <c r="R49" s="36" t="str">
        <f t="shared" si="17"/>
        <v>OK</v>
      </c>
      <c r="T49" s="111"/>
      <c r="U49" s="36" t="str">
        <f t="shared" si="4"/>
        <v>OK</v>
      </c>
      <c r="W49" s="111"/>
      <c r="Y49" s="85" t="str">
        <f t="shared" si="18"/>
        <v>OK</v>
      </c>
      <c r="AA49" s="84">
        <f t="shared" si="19"/>
        <v>0</v>
      </c>
    </row>
    <row r="50" spans="2:28" ht="14.95" customHeight="1">
      <c r="B50" s="7"/>
      <c r="C50" s="2" t="str">
        <f>'F2 SAS'!C50</f>
        <v>Salarié avec 5ième sec. ou 9ième moyen</v>
      </c>
      <c r="D50" s="111"/>
      <c r="E50" s="112"/>
      <c r="F50" s="111"/>
      <c r="G50" s="111"/>
      <c r="H50" s="111"/>
      <c r="I50" s="111"/>
      <c r="J50" s="111"/>
      <c r="K50" s="111"/>
      <c r="L50" s="111"/>
      <c r="M50" s="111"/>
      <c r="N50" s="111"/>
      <c r="O50" s="111"/>
      <c r="P50" s="113"/>
      <c r="Q50" s="84">
        <f t="shared" si="16"/>
        <v>0</v>
      </c>
      <c r="R50" s="36" t="str">
        <f t="shared" si="17"/>
        <v>OK</v>
      </c>
      <c r="T50" s="111"/>
      <c r="U50" s="36" t="str">
        <f t="shared" si="4"/>
        <v>OK</v>
      </c>
      <c r="W50" s="111"/>
      <c r="Y50" s="85" t="str">
        <f t="shared" si="18"/>
        <v>OK</v>
      </c>
      <c r="AA50" s="84">
        <f t="shared" si="19"/>
        <v>0</v>
      </c>
    </row>
    <row r="51" spans="2:28" ht="14.95" customHeight="1">
      <c r="B51" s="7"/>
      <c r="C51" s="2" t="str">
        <f>'F2 SAS'!C51</f>
        <v>Salarié sans 5ième sec. ou 9ième moyen</v>
      </c>
      <c r="D51" s="111"/>
      <c r="E51" s="112"/>
      <c r="F51" s="111"/>
      <c r="G51" s="111"/>
      <c r="H51" s="111"/>
      <c r="I51" s="111"/>
      <c r="J51" s="111"/>
      <c r="K51" s="111"/>
      <c r="L51" s="111"/>
      <c r="M51" s="111"/>
      <c r="N51" s="111"/>
      <c r="O51" s="111"/>
      <c r="P51" s="113"/>
      <c r="Q51" s="84">
        <f t="shared" si="16"/>
        <v>0</v>
      </c>
      <c r="R51" s="36" t="str">
        <f t="shared" si="17"/>
        <v>OK</v>
      </c>
      <c r="T51" s="111"/>
      <c r="U51" s="36" t="str">
        <f t="shared" si="4"/>
        <v>OK</v>
      </c>
      <c r="W51" s="111"/>
      <c r="Y51" s="85" t="str">
        <f t="shared" si="18"/>
        <v>OK</v>
      </c>
      <c r="AA51" s="84">
        <f t="shared" si="19"/>
        <v>0</v>
      </c>
    </row>
    <row r="52" spans="2:28" ht="14.95" customHeight="1">
      <c r="B52" s="7"/>
      <c r="C52" s="2" t="str">
        <f>'F2 SAS'!C52</f>
        <v>Salarié non diplômé</v>
      </c>
      <c r="D52" s="111"/>
      <c r="E52" s="112"/>
      <c r="F52" s="111"/>
      <c r="G52" s="111"/>
      <c r="H52" s="111"/>
      <c r="I52" s="111"/>
      <c r="J52" s="111"/>
      <c r="K52" s="111"/>
      <c r="L52" s="111"/>
      <c r="M52" s="111"/>
      <c r="N52" s="111"/>
      <c r="O52" s="111"/>
      <c r="P52" s="113"/>
      <c r="Q52" s="86">
        <f t="shared" si="16"/>
        <v>0</v>
      </c>
      <c r="R52" s="36" t="str">
        <f t="shared" si="17"/>
        <v>OK</v>
      </c>
      <c r="T52" s="111"/>
      <c r="U52" s="36" t="str">
        <f t="shared" si="4"/>
        <v>OK</v>
      </c>
      <c r="W52" s="111"/>
      <c r="Y52" s="85" t="str">
        <f t="shared" si="18"/>
        <v>OK</v>
      </c>
      <c r="AA52" s="84">
        <f t="shared" si="19"/>
        <v>0</v>
      </c>
    </row>
    <row r="53" spans="2:28" ht="14.95" customHeight="1">
      <c r="B53" s="5" t="s">
        <v>34</v>
      </c>
      <c r="C53" s="6"/>
      <c r="D53" s="140"/>
      <c r="E53" s="112"/>
      <c r="F53" s="141"/>
      <c r="G53" s="142"/>
      <c r="H53" s="142"/>
      <c r="I53" s="142"/>
      <c r="J53" s="142"/>
      <c r="K53" s="142"/>
      <c r="L53" s="142"/>
      <c r="M53" s="142"/>
      <c r="N53" s="142"/>
      <c r="O53" s="140"/>
      <c r="P53" s="28"/>
      <c r="Q53" s="104"/>
      <c r="R53" s="26"/>
      <c r="T53" s="143"/>
      <c r="U53" s="26"/>
      <c r="W53" s="143"/>
      <c r="Y53" s="17"/>
      <c r="AA53" s="104"/>
    </row>
    <row r="54" spans="2:28" ht="14.95" customHeight="1">
      <c r="B54" s="11"/>
      <c r="C54" s="4" t="str">
        <f>'F2 SAS'!C54</f>
        <v>Salarié avec CATP ou CAP</v>
      </c>
      <c r="D54" s="111"/>
      <c r="E54" s="112"/>
      <c r="F54" s="111"/>
      <c r="G54" s="111"/>
      <c r="H54" s="111"/>
      <c r="I54" s="111"/>
      <c r="J54" s="111"/>
      <c r="K54" s="111"/>
      <c r="L54" s="111"/>
      <c r="M54" s="111"/>
      <c r="N54" s="111"/>
      <c r="O54" s="111"/>
      <c r="P54" s="113"/>
      <c r="Q54" s="87">
        <f t="shared" ref="Q54:Q59" si="20">SUM(F54:O54)</f>
        <v>0</v>
      </c>
      <c r="R54" s="36" t="str">
        <f t="shared" ref="R54:R59" si="21">IF(Q54=D54,"OK",IF(D54&lt;&gt;Q54,"erreur"))</f>
        <v>OK</v>
      </c>
      <c r="T54" s="111"/>
      <c r="U54" s="36" t="str">
        <f t="shared" si="4"/>
        <v>OK</v>
      </c>
      <c r="W54" s="111"/>
      <c r="Y54" s="85" t="str">
        <f t="shared" ref="Y54:Y59" si="22">IF(D54="",IF(W54="","OK","erreur"),IF(W54&lt;&gt;"","OK","erreur"))</f>
        <v>OK</v>
      </c>
      <c r="AA54" s="84">
        <f t="shared" ref="AA54:AA59" si="23">IFERROR(+W54*AA$61/W$61,0)</f>
        <v>0</v>
      </c>
    </row>
    <row r="55" spans="2:28" ht="14.95" customHeight="1">
      <c r="B55" s="11"/>
      <c r="C55" s="4" t="str">
        <f>'F2 SAS'!C55</f>
        <v>Salarié sans CATP</v>
      </c>
      <c r="D55" s="111"/>
      <c r="E55" s="112"/>
      <c r="F55" s="111"/>
      <c r="G55" s="111"/>
      <c r="H55" s="111"/>
      <c r="I55" s="111"/>
      <c r="J55" s="111"/>
      <c r="K55" s="111"/>
      <c r="L55" s="111"/>
      <c r="M55" s="111"/>
      <c r="N55" s="111"/>
      <c r="O55" s="111"/>
      <c r="P55" s="113"/>
      <c r="Q55" s="84">
        <f t="shared" si="20"/>
        <v>0</v>
      </c>
      <c r="R55" s="36" t="str">
        <f t="shared" si="21"/>
        <v>OK</v>
      </c>
      <c r="T55" s="111"/>
      <c r="U55" s="36" t="str">
        <f t="shared" si="4"/>
        <v>OK</v>
      </c>
      <c r="W55" s="111"/>
      <c r="Y55" s="85" t="str">
        <f t="shared" si="22"/>
        <v>OK</v>
      </c>
      <c r="AA55" s="84">
        <f t="shared" si="23"/>
        <v>0</v>
      </c>
    </row>
    <row r="56" spans="2:28" ht="14.95" customHeight="1">
      <c r="B56" s="11"/>
      <c r="C56" s="4" t="str">
        <f>'F2 SAS'!C56</f>
        <v>Salarié non diplômé - Nettoyage</v>
      </c>
      <c r="D56" s="111"/>
      <c r="E56" s="112"/>
      <c r="F56" s="111"/>
      <c r="G56" s="111"/>
      <c r="H56" s="111"/>
      <c r="I56" s="111"/>
      <c r="J56" s="111"/>
      <c r="K56" s="111"/>
      <c r="L56" s="111"/>
      <c r="M56" s="111"/>
      <c r="N56" s="111"/>
      <c r="O56" s="111"/>
      <c r="P56" s="113"/>
      <c r="Q56" s="84">
        <f t="shared" si="20"/>
        <v>0</v>
      </c>
      <c r="R56" s="36" t="str">
        <f t="shared" si="21"/>
        <v>OK</v>
      </c>
      <c r="T56" s="111"/>
      <c r="U56" s="36" t="str">
        <f t="shared" si="4"/>
        <v>OK</v>
      </c>
      <c r="W56" s="111"/>
      <c r="Y56" s="85" t="str">
        <f t="shared" si="22"/>
        <v>OK</v>
      </c>
      <c r="AA56" s="84">
        <f t="shared" si="23"/>
        <v>0</v>
      </c>
    </row>
    <row r="57" spans="2:28" ht="14.95" customHeight="1">
      <c r="B57" s="11"/>
      <c r="C57" s="4" t="str">
        <f>'F2 SAS'!C57</f>
        <v>Salarié non diplômé - Aide cuisinière</v>
      </c>
      <c r="D57" s="111"/>
      <c r="E57" s="112"/>
      <c r="F57" s="111"/>
      <c r="G57" s="111"/>
      <c r="H57" s="111"/>
      <c r="I57" s="111"/>
      <c r="J57" s="111"/>
      <c r="K57" s="111"/>
      <c r="L57" s="111"/>
      <c r="M57" s="111"/>
      <c r="N57" s="111"/>
      <c r="O57" s="111"/>
      <c r="P57" s="113"/>
      <c r="Q57" s="84">
        <f t="shared" si="20"/>
        <v>0</v>
      </c>
      <c r="R57" s="36" t="str">
        <f t="shared" si="21"/>
        <v>OK</v>
      </c>
      <c r="T57" s="111"/>
      <c r="U57" s="36" t="str">
        <f t="shared" si="4"/>
        <v>OK</v>
      </c>
      <c r="W57" s="111"/>
      <c r="Y57" s="85" t="str">
        <f t="shared" si="22"/>
        <v>OK</v>
      </c>
      <c r="AA57" s="84">
        <f t="shared" si="23"/>
        <v>0</v>
      </c>
    </row>
    <row r="58" spans="2:28" ht="14.95" customHeight="1">
      <c r="B58" s="11"/>
      <c r="C58" s="4" t="str">
        <f>'F2 SAS'!C58</f>
        <v>Salarié non diplômé - Lingère</v>
      </c>
      <c r="D58" s="111"/>
      <c r="E58" s="112"/>
      <c r="F58" s="111"/>
      <c r="G58" s="111"/>
      <c r="H58" s="111"/>
      <c r="I58" s="111"/>
      <c r="J58" s="111"/>
      <c r="K58" s="111"/>
      <c r="L58" s="111"/>
      <c r="M58" s="111"/>
      <c r="N58" s="111"/>
      <c r="O58" s="111"/>
      <c r="P58" s="113"/>
      <c r="Q58" s="84">
        <f t="shared" si="20"/>
        <v>0</v>
      </c>
      <c r="R58" s="36" t="str">
        <f t="shared" si="21"/>
        <v>OK</v>
      </c>
      <c r="T58" s="111"/>
      <c r="U58" s="36" t="str">
        <f t="shared" si="4"/>
        <v>OK</v>
      </c>
      <c r="W58" s="111"/>
      <c r="Y58" s="85" t="str">
        <f t="shared" si="22"/>
        <v>OK</v>
      </c>
      <c r="AA58" s="84">
        <f t="shared" si="23"/>
        <v>0</v>
      </c>
    </row>
    <row r="59" spans="2:28" ht="14.95" customHeight="1">
      <c r="B59" s="14"/>
      <c r="C59" s="29" t="str">
        <f>'F2 SAS'!C59</f>
        <v>Salarié non diplômé - Chauffeur</v>
      </c>
      <c r="D59" s="111"/>
      <c r="E59" s="112"/>
      <c r="F59" s="111"/>
      <c r="G59" s="111"/>
      <c r="H59" s="111"/>
      <c r="I59" s="111"/>
      <c r="J59" s="111"/>
      <c r="K59" s="111"/>
      <c r="L59" s="111"/>
      <c r="M59" s="111"/>
      <c r="N59" s="111"/>
      <c r="O59" s="111"/>
      <c r="P59" s="113"/>
      <c r="Q59" s="84">
        <f t="shared" si="20"/>
        <v>0</v>
      </c>
      <c r="R59" s="36" t="str">
        <f t="shared" si="21"/>
        <v>OK</v>
      </c>
      <c r="T59" s="111"/>
      <c r="U59" s="36" t="str">
        <f t="shared" si="4"/>
        <v>OK</v>
      </c>
      <c r="W59" s="111"/>
      <c r="Y59" s="85" t="str">
        <f t="shared" si="22"/>
        <v>OK</v>
      </c>
      <c r="AA59" s="84">
        <f t="shared" si="23"/>
        <v>0</v>
      </c>
    </row>
    <row r="60" spans="2:28" ht="14.95" customHeight="1">
      <c r="D60" s="117"/>
      <c r="E60" s="112"/>
      <c r="F60" s="30"/>
      <c r="G60" s="30"/>
      <c r="H60" s="30"/>
      <c r="I60" s="30"/>
      <c r="J60" s="30"/>
      <c r="K60" s="30"/>
      <c r="L60" s="30"/>
      <c r="M60" s="30"/>
      <c r="N60" s="30"/>
      <c r="O60" s="30"/>
      <c r="P60" s="28"/>
      <c r="Q60" s="30"/>
      <c r="T60" s="30"/>
      <c r="W60" s="30"/>
      <c r="Y60" s="18"/>
      <c r="AA60" s="30"/>
    </row>
    <row r="61" spans="2:28" ht="14.95" customHeight="1">
      <c r="B61" s="10" t="s">
        <v>24</v>
      </c>
      <c r="C61" s="31"/>
      <c r="D61" s="105">
        <f>SUM(D17:D59)</f>
        <v>0</v>
      </c>
      <c r="E61" s="112"/>
      <c r="F61" s="105">
        <f t="shared" ref="F61:O61" si="24">SUM(F17:F59)</f>
        <v>0</v>
      </c>
      <c r="G61" s="105">
        <f t="shared" si="24"/>
        <v>0</v>
      </c>
      <c r="H61" s="105">
        <f t="shared" si="24"/>
        <v>0</v>
      </c>
      <c r="I61" s="105">
        <f t="shared" si="24"/>
        <v>0</v>
      </c>
      <c r="J61" s="105">
        <f t="shared" si="24"/>
        <v>0</v>
      </c>
      <c r="K61" s="105">
        <f t="shared" si="24"/>
        <v>0</v>
      </c>
      <c r="L61" s="105">
        <f t="shared" si="24"/>
        <v>0</v>
      </c>
      <c r="M61" s="105">
        <f t="shared" si="24"/>
        <v>0</v>
      </c>
      <c r="N61" s="105">
        <f t="shared" si="24"/>
        <v>0</v>
      </c>
      <c r="O61" s="105">
        <f t="shared" si="24"/>
        <v>0</v>
      </c>
      <c r="P61" s="34"/>
      <c r="Q61" s="105">
        <f>SUM(Q17:Q59)</f>
        <v>0</v>
      </c>
      <c r="R61" s="36" t="str">
        <f>IF(Q61=D61,"OK",IF(D61&lt;&gt;Q61,"erreur"))</f>
        <v>OK</v>
      </c>
      <c r="T61" s="105">
        <f>SUM(T17:T59)</f>
        <v>0</v>
      </c>
      <c r="U61" s="36" t="str">
        <f t="shared" si="4"/>
        <v>OK</v>
      </c>
      <c r="W61" s="105">
        <f>SUM(W17:W59)</f>
        <v>0</v>
      </c>
      <c r="Y61" s="85" t="str">
        <f>IF(D61="",IF(W61="","OK","erreur"),IF(W61&lt;&gt;"","OK","erreur"))</f>
        <v>OK</v>
      </c>
      <c r="AA61" s="105">
        <f>+D75</f>
        <v>0</v>
      </c>
    </row>
    <row r="62" spans="2:28" ht="14.95" customHeight="1">
      <c r="B62" s="32"/>
      <c r="D62" s="34"/>
      <c r="E62" s="112"/>
      <c r="F62" s="34"/>
      <c r="G62" s="34"/>
      <c r="H62" s="34"/>
      <c r="I62" s="34"/>
      <c r="J62" s="34"/>
      <c r="K62" s="34"/>
      <c r="L62" s="34"/>
      <c r="M62" s="34"/>
      <c r="N62" s="34"/>
      <c r="O62" s="34"/>
      <c r="P62" s="34"/>
      <c r="Q62" s="34"/>
      <c r="W62" s="33"/>
    </row>
    <row r="63" spans="2:28" ht="14.95" customHeight="1">
      <c r="D63" s="120" t="s">
        <v>62</v>
      </c>
      <c r="E63" s="112"/>
      <c r="F63" s="118">
        <f t="shared" ref="F63:N63" si="25">IF($Q$61=0,0,+F61/$Q$61)</f>
        <v>0</v>
      </c>
      <c r="G63" s="118">
        <f t="shared" si="25"/>
        <v>0</v>
      </c>
      <c r="H63" s="118">
        <f t="shared" si="25"/>
        <v>0</v>
      </c>
      <c r="I63" s="118">
        <f t="shared" si="25"/>
        <v>0</v>
      </c>
      <c r="J63" s="118">
        <f t="shared" si="25"/>
        <v>0</v>
      </c>
      <c r="K63" s="118">
        <f t="shared" si="25"/>
        <v>0</v>
      </c>
      <c r="L63" s="118">
        <f t="shared" si="25"/>
        <v>0</v>
      </c>
      <c r="M63" s="118">
        <f t="shared" si="25"/>
        <v>0</v>
      </c>
      <c r="N63" s="118">
        <f t="shared" si="25"/>
        <v>0</v>
      </c>
      <c r="O63" s="118">
        <f>IF($Q$61=0,0,+O61/$Q$61)</f>
        <v>0</v>
      </c>
      <c r="P63" s="34"/>
      <c r="Q63" s="119">
        <f>SUM(F63:O63)</f>
        <v>0</v>
      </c>
      <c r="W63" s="35"/>
      <c r="AA63" s="15"/>
      <c r="AB63" s="9"/>
    </row>
    <row r="64" spans="2:28" ht="14.95" customHeight="1">
      <c r="B64" s="8"/>
      <c r="C64" s="2"/>
      <c r="D64" s="2"/>
      <c r="E64" s="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95"/>
      <c r="F66" s="95"/>
      <c r="G66" s="95"/>
      <c r="H66" s="95"/>
      <c r="I66" s="95"/>
      <c r="J66" s="95"/>
      <c r="K66" s="95"/>
      <c r="L66" s="95"/>
      <c r="M66" s="95"/>
      <c r="N66" s="95"/>
      <c r="O66" s="95"/>
      <c r="P66" s="95"/>
      <c r="Q66" s="95"/>
    </row>
    <row r="67" spans="2:22" ht="14.95" customHeight="1">
      <c r="B67" s="100" t="s">
        <v>63</v>
      </c>
      <c r="C67" s="97"/>
      <c r="D67" s="98">
        <f>W61</f>
        <v>0</v>
      </c>
      <c r="F67" s="3"/>
    </row>
    <row r="68" spans="2:22" ht="14.95" customHeight="1" thickBot="1">
      <c r="B68" s="3"/>
      <c r="C68" s="3"/>
      <c r="D68" s="3"/>
      <c r="F68" s="3"/>
    </row>
    <row r="69" spans="2:22" ht="14.95" customHeight="1" thickBot="1">
      <c r="B69" s="239" t="s">
        <v>68</v>
      </c>
      <c r="C69" s="240"/>
      <c r="D69" s="243"/>
      <c r="F69" s="107" t="s">
        <v>82</v>
      </c>
      <c r="G69" s="2" t="str">
        <f>IF(F70="OUI","à ne pas ajouter", "à ajouter")</f>
        <v>à ajouter</v>
      </c>
    </row>
    <row r="70" spans="2:22" ht="14.95" customHeight="1" thickBot="1">
      <c r="B70" s="241"/>
      <c r="C70" s="242"/>
      <c r="D70" s="244"/>
      <c r="F70" s="106"/>
      <c r="G70" s="139"/>
      <c r="H70" s="2"/>
    </row>
    <row r="71" spans="2:22" ht="14.95" customHeight="1" thickBot="1">
      <c r="B71" s="99"/>
      <c r="C71" s="99"/>
      <c r="D71" s="28"/>
      <c r="G71" s="4"/>
      <c r="H71" s="136"/>
    </row>
    <row r="72" spans="2:22" ht="14.95" customHeight="1" thickBot="1">
      <c r="B72" s="239" t="s">
        <v>69</v>
      </c>
      <c r="C72" s="240"/>
      <c r="D72" s="243"/>
      <c r="F72" s="107" t="s">
        <v>83</v>
      </c>
      <c r="G72" s="2" t="str">
        <f>IF(F73="OUI","ne pas déduire", "à déduire")</f>
        <v>à déduire</v>
      </c>
    </row>
    <row r="73" spans="2:22" ht="14.95" customHeight="1" thickBot="1">
      <c r="B73" s="241"/>
      <c r="C73" s="242"/>
      <c r="D73" s="244"/>
      <c r="F73" s="106"/>
      <c r="G73" s="139"/>
      <c r="H73" s="2"/>
    </row>
    <row r="74" spans="2:22" ht="14.95" customHeight="1">
      <c r="R74" s="102"/>
      <c r="S74" s="102"/>
      <c r="T74" s="102"/>
      <c r="U74" s="102"/>
      <c r="V74" s="102"/>
    </row>
    <row r="75" spans="2:22" ht="14.95" customHeight="1">
      <c r="B75" s="100" t="s">
        <v>25</v>
      </c>
      <c r="C75" s="101"/>
      <c r="D75" s="98">
        <f>IF(F70="non",D69,0)+IF(F73="non",-D72,0)+D67</f>
        <v>0</v>
      </c>
      <c r="R75" s="102"/>
      <c r="S75" s="102"/>
      <c r="T75" s="102"/>
      <c r="U75" s="102"/>
      <c r="V75" s="102"/>
    </row>
    <row r="76" spans="2:22" ht="14.95" customHeight="1">
      <c r="D76" s="88"/>
    </row>
  </sheetData>
  <sheetProtection algorithmName="SHA-512" hashValue="lAvHr6zJRHojBkV9E23oG/Gab3BBe41/tNdQCXHZW1Haz3XKY9VX1x/nfBx/DBoYbZV0Y/aRzCSEAJL+zVKPvA==" saltValue="CgIqcJjgZHk1isCuQFWV9A==" spinCount="100000" sheet="1" objects="1" scenarios="1" selectLockedCells="1"/>
  <mergeCells count="30">
    <mergeCell ref="B2:AA2"/>
    <mergeCell ref="B4:AA4"/>
    <mergeCell ref="B5:AA5"/>
    <mergeCell ref="D7:W7"/>
    <mergeCell ref="F10:O10"/>
    <mergeCell ref="B8:C8"/>
    <mergeCell ref="B72:C73"/>
    <mergeCell ref="D72:D73"/>
    <mergeCell ref="Q12:Q14"/>
    <mergeCell ref="R12:R14"/>
    <mergeCell ref="T12:T14"/>
    <mergeCell ref="J12:J14"/>
    <mergeCell ref="K12:K14"/>
    <mergeCell ref="L12:L14"/>
    <mergeCell ref="M12:M14"/>
    <mergeCell ref="N12:N14"/>
    <mergeCell ref="O12:O14"/>
    <mergeCell ref="D12:D14"/>
    <mergeCell ref="F12:F14"/>
    <mergeCell ref="G12:G14"/>
    <mergeCell ref="H12:H14"/>
    <mergeCell ref="I12:I14"/>
    <mergeCell ref="B17:B25"/>
    <mergeCell ref="AA12:AA14"/>
    <mergeCell ref="D65:Q65"/>
    <mergeCell ref="B69:C70"/>
    <mergeCell ref="D69:D70"/>
    <mergeCell ref="U12:U14"/>
    <mergeCell ref="W12:W14"/>
    <mergeCell ref="Y12:Y14"/>
  </mergeCells>
  <conditionalFormatting sqref="B2">
    <cfRule type="expression" dxfId="37" priority="5">
      <formula>$AC$2="OK"</formula>
    </cfRule>
    <cfRule type="expression" dxfId="36" priority="14">
      <formula>$AC$2="NOK"</formula>
    </cfRule>
  </conditionalFormatting>
  <conditionalFormatting sqref="AA31 AA38 AA44 Y61 Y17:Y59">
    <cfRule type="containsText" dxfId="35" priority="33" stopIfTrue="1" operator="containsText" text="ok">
      <formula>NOT(ISERROR(SEARCH("ok",Y17)))</formula>
    </cfRule>
  </conditionalFormatting>
  <conditionalFormatting sqref="AA31 AA38 AA44 Y17:Y61">
    <cfRule type="cellIs" dxfId="34" priority="32" stopIfTrue="1" operator="equal">
      <formula>"erreur"</formula>
    </cfRule>
  </conditionalFormatting>
  <conditionalFormatting sqref="AA31 AA38 AA44 Y61 R17:R59 Y17:Y59">
    <cfRule type="containsText" dxfId="33" priority="31" stopIfTrue="1" operator="containsText" text="erreur">
      <formula>NOT(ISERROR(SEARCH("erreur",R17)))</formula>
    </cfRule>
  </conditionalFormatting>
  <conditionalFormatting sqref="Y32:Y37 Y54:Y59 R32:R37 R54:R59 Y39:Y43 R39:R43 R45:R52 Y45:Y52 Y61 R17:R30 Y17:Y30">
    <cfRule type="containsText" dxfId="32" priority="30" stopIfTrue="1" operator="containsText" text="OK">
      <formula>NOT(ISERROR(SEARCH("OK",R17)))</formula>
    </cfRule>
  </conditionalFormatting>
  <conditionalFormatting sqref="D65:D66">
    <cfRule type="notContainsBlanks" dxfId="31" priority="29">
      <formula>LEN(TRIM(D65))&gt;0</formula>
    </cfRule>
  </conditionalFormatting>
  <conditionalFormatting sqref="R61">
    <cfRule type="containsText" dxfId="30" priority="28" stopIfTrue="1" operator="containsText" text="erreur">
      <formula>NOT(ISERROR(SEARCH("erreur",R61)))</formula>
    </cfRule>
  </conditionalFormatting>
  <conditionalFormatting sqref="R61">
    <cfRule type="containsText" dxfId="29" priority="27" stopIfTrue="1" operator="containsText" text="OK">
      <formula>NOT(ISERROR(SEARCH("OK",R61)))</formula>
    </cfRule>
  </conditionalFormatting>
  <conditionalFormatting sqref="AA53">
    <cfRule type="containsText" dxfId="28" priority="26" stopIfTrue="1" operator="containsText" text="ok">
      <formula>NOT(ISERROR(SEARCH("ok",AA53)))</formula>
    </cfRule>
  </conditionalFormatting>
  <conditionalFormatting sqref="AA53">
    <cfRule type="cellIs" dxfId="27" priority="25" stopIfTrue="1" operator="equal">
      <formula>"erreur"</formula>
    </cfRule>
  </conditionalFormatting>
  <conditionalFormatting sqref="AA53">
    <cfRule type="containsText" dxfId="26" priority="24" stopIfTrue="1" operator="containsText" text="erreur">
      <formula>NOT(ISERROR(SEARCH("erreur",AA53)))</formula>
    </cfRule>
  </conditionalFormatting>
  <conditionalFormatting sqref="U17:U59">
    <cfRule type="containsText" dxfId="25" priority="4" stopIfTrue="1" operator="containsText" text="erreur">
      <formula>NOT(ISERROR(SEARCH("erreur",U17)))</formula>
    </cfRule>
  </conditionalFormatting>
  <conditionalFormatting sqref="U32:U37 U39:U43 U45:U52 U54:U59 U17:U30">
    <cfRule type="containsText" dxfId="24" priority="3" stopIfTrue="1" operator="containsText" text="OK">
      <formula>NOT(ISERROR(SEARCH("OK",U17)))</formula>
    </cfRule>
  </conditionalFormatting>
  <conditionalFormatting sqref="U61">
    <cfRule type="containsText" dxfId="23" priority="2" stopIfTrue="1" operator="containsText" text="erreur">
      <formula>NOT(ISERROR(SEARCH("erreur",U61)))</formula>
    </cfRule>
  </conditionalFormatting>
  <conditionalFormatting sqref="U61">
    <cfRule type="containsText" dxfId="22" priority="1" stopIfTrue="1" operator="containsText" text="OK">
      <formula>NOT(ISERROR(SEARCH("OK",U61)))</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
  <sheetViews>
    <sheetView showGridLines="0" zoomScale="75" zoomScaleNormal="75" workbookViewId="0">
      <selection activeCell="F26" sqref="F26"/>
    </sheetView>
  </sheetViews>
  <sheetFormatPr defaultColWidth="11.375" defaultRowHeight="14.95" customHeight="1"/>
  <cols>
    <col min="1" max="1" width="2.875" style="1" customWidth="1"/>
    <col min="2" max="2" width="8.625" style="1" customWidth="1"/>
    <col min="3" max="3" width="37.125" style="1" customWidth="1"/>
    <col min="4" max="4" width="14.25" style="1" customWidth="1"/>
    <col min="5" max="5" width="2.875" style="1" customWidth="1"/>
    <col min="6" max="15" width="14.25" style="1" customWidth="1"/>
    <col min="16" max="16" width="2.875" style="1" customWidth="1"/>
    <col min="17" max="18" width="14.25" style="1" customWidth="1"/>
    <col min="19" max="19" width="2.875" style="1" customWidth="1"/>
    <col min="20" max="21" width="14.25" style="1" customWidth="1"/>
    <col min="22" max="22" width="2.875" style="1" customWidth="1"/>
    <col min="23" max="23" width="14.25" style="1" customWidth="1"/>
    <col min="24" max="24" width="2.875" style="1" customWidth="1"/>
    <col min="25" max="25" width="14.375" style="1" customWidth="1"/>
    <col min="26" max="26" width="2.875" style="1" customWidth="1"/>
    <col min="27" max="27" width="14.25" style="1" customWidth="1"/>
    <col min="28" max="28" width="2.875" style="1" customWidth="1"/>
    <col min="29" max="16384" width="11.375" style="1"/>
  </cols>
  <sheetData>
    <row r="1" spans="2:29" ht="14.95" customHeight="1" thickBot="1"/>
    <row r="2" spans="2:29" s="18" customFormat="1" ht="59.95" customHeight="1" thickBot="1">
      <c r="B2" s="220" t="s">
        <v>141</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10"/>
    </row>
    <row r="3" spans="2:29" ht="14.95" customHeight="1" thickBot="1"/>
    <row r="4" spans="2:29" ht="14.95" customHeight="1">
      <c r="B4" s="223" t="s">
        <v>66</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119</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3"/>
      <c r="C6" s="3"/>
      <c r="D6" s="3"/>
      <c r="E6" s="3"/>
      <c r="F6" s="3"/>
      <c r="G6" s="3"/>
    </row>
    <row r="7" spans="2:29" ht="14.95" customHeight="1">
      <c r="B7" s="12" t="s">
        <v>58</v>
      </c>
      <c r="C7" s="103"/>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57" t="s">
        <v>88</v>
      </c>
      <c r="C8" s="258"/>
      <c r="D8" s="128" t="s">
        <v>57</v>
      </c>
      <c r="E8" s="129"/>
      <c r="F8" s="129"/>
      <c r="G8" s="129"/>
      <c r="H8" s="129"/>
      <c r="I8" s="129"/>
      <c r="J8" s="129"/>
      <c r="K8" s="129"/>
      <c r="L8" s="129"/>
      <c r="M8" s="129"/>
      <c r="N8" s="129"/>
      <c r="O8" s="129"/>
      <c r="P8" s="129"/>
      <c r="Q8" s="129"/>
      <c r="R8" s="129"/>
      <c r="S8" s="129"/>
      <c r="T8" s="129"/>
      <c r="U8" s="129"/>
      <c r="V8" s="129"/>
      <c r="W8" s="130"/>
    </row>
    <row r="9" spans="2:29" ht="14.95" customHeight="1" thickBot="1">
      <c r="B9" s="92"/>
      <c r="C9" s="4"/>
      <c r="D9" s="93"/>
      <c r="E9" s="2"/>
      <c r="F9" s="93"/>
      <c r="G9" s="93"/>
    </row>
    <row r="10" spans="2:29" ht="14.95" customHeight="1" thickBot="1">
      <c r="B10" s="121"/>
      <c r="C10" s="4"/>
      <c r="D10" s="4"/>
      <c r="E10" s="2"/>
      <c r="F10" s="229" t="s">
        <v>59</v>
      </c>
      <c r="G10" s="230"/>
      <c r="H10" s="230"/>
      <c r="I10" s="230"/>
      <c r="J10" s="230"/>
      <c r="K10" s="230"/>
      <c r="L10" s="230"/>
      <c r="M10" s="230"/>
      <c r="N10" s="230"/>
      <c r="O10" s="231"/>
      <c r="P10" s="94"/>
      <c r="Q10" s="94"/>
    </row>
    <row r="11" spans="2:29" ht="14.95" customHeight="1">
      <c r="B11" s="2"/>
      <c r="C11" s="2"/>
      <c r="D11" s="146">
        <v>1</v>
      </c>
      <c r="E11" s="2"/>
      <c r="F11" s="146" t="s">
        <v>121</v>
      </c>
      <c r="G11" s="146" t="s">
        <v>122</v>
      </c>
      <c r="H11" s="146" t="s">
        <v>123</v>
      </c>
      <c r="I11" s="146" t="s">
        <v>124</v>
      </c>
      <c r="J11" s="146" t="s">
        <v>130</v>
      </c>
      <c r="K11" s="146" t="s">
        <v>125</v>
      </c>
      <c r="L11" s="146" t="s">
        <v>126</v>
      </c>
      <c r="M11" s="146" t="s">
        <v>127</v>
      </c>
      <c r="N11" s="146" t="s">
        <v>128</v>
      </c>
      <c r="O11" s="146" t="s">
        <v>129</v>
      </c>
      <c r="Q11" s="146" t="s">
        <v>131</v>
      </c>
      <c r="T11" s="146">
        <v>2</v>
      </c>
      <c r="W11" s="146">
        <v>3</v>
      </c>
      <c r="Y11" s="147">
        <v>4</v>
      </c>
      <c r="AA11" s="146" t="s">
        <v>132</v>
      </c>
    </row>
    <row r="12" spans="2:29" s="18" customFormat="1" ht="30.1" customHeight="1">
      <c r="B12" s="2"/>
      <c r="C12" s="2"/>
      <c r="D12" s="217" t="s">
        <v>71</v>
      </c>
      <c r="E12" s="2"/>
      <c r="F12" s="217" t="s">
        <v>113</v>
      </c>
      <c r="G12" s="217" t="s">
        <v>114</v>
      </c>
      <c r="H12" s="217" t="s">
        <v>76</v>
      </c>
      <c r="I12" s="217" t="s">
        <v>115</v>
      </c>
      <c r="J12" s="217" t="s">
        <v>116</v>
      </c>
      <c r="K12" s="217" t="s">
        <v>77</v>
      </c>
      <c r="L12" s="217" t="s">
        <v>78</v>
      </c>
      <c r="M12" s="217" t="s">
        <v>79</v>
      </c>
      <c r="N12" s="217" t="s">
        <v>80</v>
      </c>
      <c r="O12" s="217" t="s">
        <v>81</v>
      </c>
      <c r="P12" s="82"/>
      <c r="Q12" s="214" t="s">
        <v>72</v>
      </c>
      <c r="R12" s="214" t="s">
        <v>133</v>
      </c>
      <c r="T12" s="245" t="s">
        <v>73</v>
      </c>
      <c r="U12" s="214" t="s">
        <v>134</v>
      </c>
      <c r="W12" s="217" t="s">
        <v>74</v>
      </c>
      <c r="Y12" s="235" t="s">
        <v>75</v>
      </c>
      <c r="AA12" s="214" t="s">
        <v>60</v>
      </c>
    </row>
    <row r="13" spans="2:29" s="18" customFormat="1" ht="30.1" customHeight="1">
      <c r="B13" s="2"/>
      <c r="C13" s="2"/>
      <c r="D13" s="218"/>
      <c r="E13" s="2"/>
      <c r="F13" s="218"/>
      <c r="G13" s="218"/>
      <c r="H13" s="218"/>
      <c r="I13" s="218"/>
      <c r="J13" s="218"/>
      <c r="K13" s="218"/>
      <c r="L13" s="218"/>
      <c r="M13" s="218"/>
      <c r="N13" s="218"/>
      <c r="O13" s="218"/>
      <c r="P13" s="83"/>
      <c r="Q13" s="215"/>
      <c r="R13" s="215"/>
      <c r="T13" s="245"/>
      <c r="U13" s="215"/>
      <c r="W13" s="218"/>
      <c r="Y13" s="236"/>
      <c r="AA13" s="215"/>
    </row>
    <row r="14" spans="2:29" s="18" customFormat="1" ht="30.1" customHeight="1">
      <c r="B14" s="2"/>
      <c r="C14" s="2"/>
      <c r="D14" s="219"/>
      <c r="E14" s="2"/>
      <c r="F14" s="219"/>
      <c r="G14" s="219"/>
      <c r="H14" s="219"/>
      <c r="I14" s="219"/>
      <c r="J14" s="219"/>
      <c r="K14" s="219"/>
      <c r="L14" s="219"/>
      <c r="M14" s="219"/>
      <c r="N14" s="219"/>
      <c r="O14" s="219"/>
      <c r="P14" s="83"/>
      <c r="Q14" s="216"/>
      <c r="R14" s="216"/>
      <c r="T14" s="245"/>
      <c r="U14" s="216"/>
      <c r="W14" s="219"/>
      <c r="Y14" s="237"/>
      <c r="AA14" s="216"/>
    </row>
    <row r="15" spans="2:29" ht="14.95" customHeight="1">
      <c r="B15" s="5" t="s">
        <v>61</v>
      </c>
      <c r="C15" s="6"/>
      <c r="D15" s="37"/>
      <c r="E15" s="2"/>
      <c r="F15" s="38"/>
      <c r="G15" s="19"/>
      <c r="H15" s="19"/>
      <c r="I15" s="19"/>
      <c r="J15" s="19"/>
      <c r="K15" s="19"/>
      <c r="L15" s="19"/>
      <c r="M15" s="19"/>
      <c r="N15" s="19"/>
      <c r="O15" s="20"/>
      <c r="P15" s="21"/>
      <c r="Q15" s="22"/>
      <c r="R15" s="23"/>
      <c r="T15" s="22"/>
      <c r="U15" s="23"/>
      <c r="W15" s="22"/>
      <c r="Y15" s="24"/>
      <c r="AA15" s="22"/>
    </row>
    <row r="16" spans="2:29" ht="14.95" customHeight="1">
      <c r="B16" s="5"/>
      <c r="C16" s="25" t="s">
        <v>0</v>
      </c>
      <c r="D16" s="37"/>
      <c r="E16" s="2"/>
      <c r="F16" s="39"/>
      <c r="G16" s="19"/>
      <c r="H16" s="19"/>
      <c r="I16" s="19"/>
      <c r="J16" s="19"/>
      <c r="K16" s="19"/>
      <c r="L16" s="19"/>
      <c r="M16" s="19"/>
      <c r="N16" s="19"/>
      <c r="O16" s="20"/>
      <c r="P16" s="21"/>
      <c r="Q16" s="22"/>
      <c r="R16" s="23"/>
      <c r="T16" s="22"/>
      <c r="U16" s="23"/>
      <c r="W16" s="22"/>
      <c r="Y16" s="24"/>
      <c r="AA16" s="22"/>
    </row>
    <row r="17" spans="2:27" ht="14.95" customHeight="1">
      <c r="B17" s="7"/>
      <c r="C17" s="2" t="str">
        <f>'F2 SAS'!C17</f>
        <v xml:space="preserve">Médecin </v>
      </c>
      <c r="D17" s="138">
        <f>'F2 SAS'!D17+'F2 FHL'!D17+'F2 ETAT-COMMUNAL'!D17</f>
        <v>0</v>
      </c>
      <c r="E17" s="112"/>
      <c r="F17" s="138">
        <f>'F2 SAS'!F17+'F2 FHL'!F17+'F2 ETAT-COMMUNAL'!F17</f>
        <v>0</v>
      </c>
      <c r="G17" s="138">
        <f>'F2 SAS'!G17+'F2 FHL'!G17+'F2 ETAT-COMMUNAL'!G17</f>
        <v>0</v>
      </c>
      <c r="H17" s="138">
        <f>'F2 SAS'!H17+'F2 FHL'!H17+'F2 ETAT-COMMUNAL'!H17</f>
        <v>0</v>
      </c>
      <c r="I17" s="138">
        <f>'F2 SAS'!I17+'F2 FHL'!I17+'F2 ETAT-COMMUNAL'!I17</f>
        <v>0</v>
      </c>
      <c r="J17" s="138">
        <f>'F2 SAS'!J17+'F2 FHL'!J17+'F2 ETAT-COMMUNAL'!J17</f>
        <v>0</v>
      </c>
      <c r="K17" s="138">
        <f>'F2 SAS'!K17+'F2 FHL'!K17+'F2 ETAT-COMMUNAL'!K17</f>
        <v>0</v>
      </c>
      <c r="L17" s="138">
        <f>'F2 SAS'!L17+'F2 FHL'!L17+'F2 ETAT-COMMUNAL'!L17</f>
        <v>0</v>
      </c>
      <c r="M17" s="138">
        <f>'F2 SAS'!M17+'F2 FHL'!M17+'F2 ETAT-COMMUNAL'!M17</f>
        <v>0</v>
      </c>
      <c r="N17" s="138">
        <f>'F2 SAS'!N17+'F2 FHL'!N17+'F2 ETAT-COMMUNAL'!N17</f>
        <v>0</v>
      </c>
      <c r="O17" s="138">
        <f>'F2 SAS'!O17+'F2 FHL'!O17+'F2 ETAT-COMMUNAL'!O17</f>
        <v>0</v>
      </c>
      <c r="P17" s="113"/>
      <c r="Q17" s="84">
        <f>SUM(F17:O17)</f>
        <v>0</v>
      </c>
      <c r="R17" s="36" t="str">
        <f t="shared" ref="R17:R30" si="0">IF(Q17=D17,"OK",IF(D17&lt;&gt;Q17,"erreur"))</f>
        <v>OK</v>
      </c>
      <c r="T17" s="138">
        <f>'F2 SAS'!T17+'F2 FHL'!T17+'F2 ETAT-COMMUNAL'!T17</f>
        <v>0</v>
      </c>
      <c r="U17" s="36" t="str">
        <f>IF(Q17=0,"OK",IF(AND(Q17&gt;0,T17&lt;&gt;0,T17=INT(T17),INT(T17)&gt;=Q17),"OK","erreur"))</f>
        <v>OK</v>
      </c>
      <c r="W17" s="138">
        <f>'F2 SAS'!W17+'F2 FHL'!W17+'F2 ETAT-COMMUNAL'!W17</f>
        <v>0</v>
      </c>
      <c r="Y17" s="85" t="str">
        <f t="shared" ref="Y17:Y30" si="1">IF(D17="",IF(W17="","OK","erreur"),IF(W17&lt;&gt;"","OK","erreur"))</f>
        <v>OK</v>
      </c>
      <c r="AA17" s="84">
        <f t="shared" ref="AA17:AA30" si="2">IFERROR(+W17*AA$61/W$61,0)</f>
        <v>0</v>
      </c>
    </row>
    <row r="18" spans="2:27" ht="14.95" customHeight="1">
      <c r="B18" s="7"/>
      <c r="C18" s="2" t="str">
        <f>'F2 SAS'!C18</f>
        <v>Licencié en sciences hospitalières</v>
      </c>
      <c r="D18" s="138">
        <f>'F2 SAS'!D18+'F2 FHL'!D18+'F2 ETAT-COMMUNAL'!D18</f>
        <v>0</v>
      </c>
      <c r="E18" s="112"/>
      <c r="F18" s="138">
        <f>'F2 SAS'!F18+'F2 FHL'!F18+'F2 ETAT-COMMUNAL'!F18</f>
        <v>0</v>
      </c>
      <c r="G18" s="138">
        <f>'F2 SAS'!G18+'F2 FHL'!G18+'F2 ETAT-COMMUNAL'!G18</f>
        <v>0</v>
      </c>
      <c r="H18" s="138">
        <f>'F2 SAS'!H18+'F2 FHL'!H18+'F2 ETAT-COMMUNAL'!H18</f>
        <v>0</v>
      </c>
      <c r="I18" s="138">
        <f>'F2 SAS'!I18+'F2 FHL'!I18+'F2 ETAT-COMMUNAL'!I18</f>
        <v>0</v>
      </c>
      <c r="J18" s="138">
        <f>'F2 SAS'!J18+'F2 FHL'!J18+'F2 ETAT-COMMUNAL'!J18</f>
        <v>0</v>
      </c>
      <c r="K18" s="138">
        <f>'F2 SAS'!K18+'F2 FHL'!K18+'F2 ETAT-COMMUNAL'!K18</f>
        <v>0</v>
      </c>
      <c r="L18" s="138">
        <f>'F2 SAS'!L18+'F2 FHL'!L18+'F2 ETAT-COMMUNAL'!L18</f>
        <v>0</v>
      </c>
      <c r="M18" s="138">
        <f>'F2 SAS'!M18+'F2 FHL'!M18+'F2 ETAT-COMMUNAL'!M18</f>
        <v>0</v>
      </c>
      <c r="N18" s="138">
        <f>'F2 SAS'!N18+'F2 FHL'!N18+'F2 ETAT-COMMUNAL'!N18</f>
        <v>0</v>
      </c>
      <c r="O18" s="138">
        <f>'F2 SAS'!O18+'F2 FHL'!O18+'F2 ETAT-COMMUNAL'!O18</f>
        <v>0</v>
      </c>
      <c r="P18" s="113"/>
      <c r="Q18" s="84">
        <f t="shared" ref="Q18:Q30" si="3">SUM(F18:O18)</f>
        <v>0</v>
      </c>
      <c r="R18" s="36" t="str">
        <f t="shared" si="0"/>
        <v>OK</v>
      </c>
      <c r="T18" s="138">
        <f>'F2 SAS'!T18+'F2 FHL'!T18+'F2 ETAT-COMMUNAL'!T18</f>
        <v>0</v>
      </c>
      <c r="U18" s="36" t="str">
        <f t="shared" ref="U18:U61" si="4">IF(Q18=0,"OK",IF(AND(Q18&gt;0,T18&lt;&gt;0,T18=INT(T18),INT(T18)&gt;=Q18),"OK","erreur"))</f>
        <v>OK</v>
      </c>
      <c r="W18" s="138">
        <f>'F2 SAS'!W18+'F2 FHL'!W18+'F2 ETAT-COMMUNAL'!W18</f>
        <v>0</v>
      </c>
      <c r="Y18" s="85" t="str">
        <f t="shared" si="1"/>
        <v>OK</v>
      </c>
      <c r="AA18" s="84">
        <f t="shared" si="2"/>
        <v>0</v>
      </c>
    </row>
    <row r="19" spans="2:27" ht="14.95" customHeight="1">
      <c r="B19" s="7"/>
      <c r="C19" s="2" t="str">
        <f>'F2 SAS'!C19</f>
        <v>Infirmier hospitalier gradué</v>
      </c>
      <c r="D19" s="138">
        <f>'F2 SAS'!D19+'F2 FHL'!D19+'F2 ETAT-COMMUNAL'!D19</f>
        <v>0</v>
      </c>
      <c r="E19" s="112"/>
      <c r="F19" s="138">
        <f>'F2 SAS'!F19+'F2 FHL'!F19+'F2 ETAT-COMMUNAL'!F19</f>
        <v>0</v>
      </c>
      <c r="G19" s="138">
        <f>'F2 SAS'!G19+'F2 FHL'!G19+'F2 ETAT-COMMUNAL'!G19</f>
        <v>0</v>
      </c>
      <c r="H19" s="138">
        <f>'F2 SAS'!H19+'F2 FHL'!H19+'F2 ETAT-COMMUNAL'!H19</f>
        <v>0</v>
      </c>
      <c r="I19" s="138">
        <f>'F2 SAS'!I19+'F2 FHL'!I19+'F2 ETAT-COMMUNAL'!I19</f>
        <v>0</v>
      </c>
      <c r="J19" s="138">
        <f>'F2 SAS'!J19+'F2 FHL'!J19+'F2 ETAT-COMMUNAL'!J19</f>
        <v>0</v>
      </c>
      <c r="K19" s="138">
        <f>'F2 SAS'!K19+'F2 FHL'!K19+'F2 ETAT-COMMUNAL'!K19</f>
        <v>0</v>
      </c>
      <c r="L19" s="138">
        <f>'F2 SAS'!L19+'F2 FHL'!L19+'F2 ETAT-COMMUNAL'!L19</f>
        <v>0</v>
      </c>
      <c r="M19" s="138">
        <f>'F2 SAS'!M19+'F2 FHL'!M19+'F2 ETAT-COMMUNAL'!M19</f>
        <v>0</v>
      </c>
      <c r="N19" s="138">
        <f>'F2 SAS'!N19+'F2 FHL'!N19+'F2 ETAT-COMMUNAL'!N19</f>
        <v>0</v>
      </c>
      <c r="O19" s="138">
        <f>'F2 SAS'!O19+'F2 FHL'!O19+'F2 ETAT-COMMUNAL'!O19</f>
        <v>0</v>
      </c>
      <c r="P19" s="113"/>
      <c r="Q19" s="84">
        <f t="shared" si="3"/>
        <v>0</v>
      </c>
      <c r="R19" s="36" t="str">
        <f t="shared" si="0"/>
        <v>OK</v>
      </c>
      <c r="T19" s="138">
        <f>'F2 SAS'!T19+'F2 FHL'!T19+'F2 ETAT-COMMUNAL'!T19</f>
        <v>0</v>
      </c>
      <c r="U19" s="36" t="str">
        <f t="shared" si="4"/>
        <v>OK</v>
      </c>
      <c r="W19" s="138">
        <f>'F2 SAS'!W19+'F2 FHL'!W19+'F2 ETAT-COMMUNAL'!W19</f>
        <v>0</v>
      </c>
      <c r="Y19" s="85" t="str">
        <f t="shared" si="1"/>
        <v>OK</v>
      </c>
      <c r="AA19" s="84">
        <f t="shared" si="2"/>
        <v>0</v>
      </c>
    </row>
    <row r="20" spans="2:27" ht="14.95" customHeight="1">
      <c r="B20" s="7"/>
      <c r="C20" s="2" t="str">
        <f>'F2 SAS'!C20</f>
        <v>Assistant social</v>
      </c>
      <c r="D20" s="138">
        <f>'F2 SAS'!D20+'F2 FHL'!D20+'F2 ETAT-COMMUNAL'!D20</f>
        <v>0</v>
      </c>
      <c r="E20" s="112"/>
      <c r="F20" s="138">
        <f>'F2 SAS'!F20+'F2 FHL'!F20+'F2 ETAT-COMMUNAL'!F20</f>
        <v>0</v>
      </c>
      <c r="G20" s="138">
        <f>'F2 SAS'!G20+'F2 FHL'!G20+'F2 ETAT-COMMUNAL'!G20</f>
        <v>0</v>
      </c>
      <c r="H20" s="138">
        <f>'F2 SAS'!H20+'F2 FHL'!H20+'F2 ETAT-COMMUNAL'!H20</f>
        <v>0</v>
      </c>
      <c r="I20" s="138">
        <f>'F2 SAS'!I20+'F2 FHL'!I20+'F2 ETAT-COMMUNAL'!I20</f>
        <v>0</v>
      </c>
      <c r="J20" s="138">
        <f>'F2 SAS'!J20+'F2 FHL'!J20+'F2 ETAT-COMMUNAL'!J20</f>
        <v>0</v>
      </c>
      <c r="K20" s="138">
        <f>'F2 SAS'!K20+'F2 FHL'!K20+'F2 ETAT-COMMUNAL'!K20</f>
        <v>0</v>
      </c>
      <c r="L20" s="138">
        <f>'F2 SAS'!L20+'F2 FHL'!L20+'F2 ETAT-COMMUNAL'!L20</f>
        <v>0</v>
      </c>
      <c r="M20" s="138">
        <f>'F2 SAS'!M20+'F2 FHL'!M20+'F2 ETAT-COMMUNAL'!M20</f>
        <v>0</v>
      </c>
      <c r="N20" s="138">
        <f>'F2 SAS'!N20+'F2 FHL'!N20+'F2 ETAT-COMMUNAL'!N20</f>
        <v>0</v>
      </c>
      <c r="O20" s="138">
        <f>'F2 SAS'!O20+'F2 FHL'!O20+'F2 ETAT-COMMUNAL'!O20</f>
        <v>0</v>
      </c>
      <c r="P20" s="113"/>
      <c r="Q20" s="84">
        <f t="shared" si="3"/>
        <v>0</v>
      </c>
      <c r="R20" s="36" t="str">
        <f t="shared" si="0"/>
        <v>OK</v>
      </c>
      <c r="T20" s="138">
        <f>'F2 SAS'!T20+'F2 FHL'!T20+'F2 ETAT-COMMUNAL'!T20</f>
        <v>0</v>
      </c>
      <c r="U20" s="36" t="str">
        <f t="shared" si="4"/>
        <v>OK</v>
      </c>
      <c r="W20" s="138">
        <f>'F2 SAS'!W20+'F2 FHL'!W20+'F2 ETAT-COMMUNAL'!W20</f>
        <v>0</v>
      </c>
      <c r="Y20" s="85" t="str">
        <f t="shared" si="1"/>
        <v>OK</v>
      </c>
      <c r="AA20" s="84">
        <f t="shared" si="2"/>
        <v>0</v>
      </c>
    </row>
    <row r="21" spans="2:27" ht="14.95" customHeight="1">
      <c r="B21" s="7"/>
      <c r="C21" s="2" t="str">
        <f>'F2 SAS'!C21</f>
        <v>Ergothérapeute</v>
      </c>
      <c r="D21" s="138">
        <f>'F2 SAS'!D21+'F2 FHL'!D21+'F2 ETAT-COMMUNAL'!D21</f>
        <v>0</v>
      </c>
      <c r="E21" s="112"/>
      <c r="F21" s="138">
        <f>'F2 SAS'!F21+'F2 FHL'!F21+'F2 ETAT-COMMUNAL'!F21</f>
        <v>0</v>
      </c>
      <c r="G21" s="138">
        <f>'F2 SAS'!G21+'F2 FHL'!G21+'F2 ETAT-COMMUNAL'!G21</f>
        <v>0</v>
      </c>
      <c r="H21" s="138">
        <f>'F2 SAS'!H21+'F2 FHL'!H21+'F2 ETAT-COMMUNAL'!H21</f>
        <v>0</v>
      </c>
      <c r="I21" s="138">
        <f>'F2 SAS'!I21+'F2 FHL'!I21+'F2 ETAT-COMMUNAL'!I21</f>
        <v>0</v>
      </c>
      <c r="J21" s="138">
        <f>'F2 SAS'!J21+'F2 FHL'!J21+'F2 ETAT-COMMUNAL'!J21</f>
        <v>0</v>
      </c>
      <c r="K21" s="138">
        <f>'F2 SAS'!K21+'F2 FHL'!K21+'F2 ETAT-COMMUNAL'!K21</f>
        <v>0</v>
      </c>
      <c r="L21" s="138">
        <f>'F2 SAS'!L21+'F2 FHL'!L21+'F2 ETAT-COMMUNAL'!L21</f>
        <v>0</v>
      </c>
      <c r="M21" s="138">
        <f>'F2 SAS'!M21+'F2 FHL'!M21+'F2 ETAT-COMMUNAL'!M21</f>
        <v>0</v>
      </c>
      <c r="N21" s="138">
        <f>'F2 SAS'!N21+'F2 FHL'!N21+'F2 ETAT-COMMUNAL'!N21</f>
        <v>0</v>
      </c>
      <c r="O21" s="138">
        <f>'F2 SAS'!O21+'F2 FHL'!O21+'F2 ETAT-COMMUNAL'!O21</f>
        <v>0</v>
      </c>
      <c r="P21" s="113"/>
      <c r="Q21" s="84">
        <f t="shared" si="3"/>
        <v>0</v>
      </c>
      <c r="R21" s="36" t="str">
        <f t="shared" si="0"/>
        <v>OK</v>
      </c>
      <c r="T21" s="138">
        <f>'F2 SAS'!T21+'F2 FHL'!T21+'F2 ETAT-COMMUNAL'!T21</f>
        <v>0</v>
      </c>
      <c r="U21" s="36" t="str">
        <f t="shared" si="4"/>
        <v>OK</v>
      </c>
      <c r="W21" s="138">
        <f>'F2 SAS'!W21+'F2 FHL'!W21+'F2 ETAT-COMMUNAL'!W21</f>
        <v>0</v>
      </c>
      <c r="Y21" s="85" t="str">
        <f t="shared" si="1"/>
        <v>OK</v>
      </c>
      <c r="AA21" s="84">
        <f t="shared" si="2"/>
        <v>0</v>
      </c>
    </row>
    <row r="22" spans="2:27" ht="14.95" customHeight="1">
      <c r="B22" s="7"/>
      <c r="C22" s="2" t="str">
        <f>'F2 SAS'!C22</f>
        <v>Kinésithérapeute</v>
      </c>
      <c r="D22" s="138">
        <f>'F2 SAS'!D22+'F2 FHL'!D22+'F2 ETAT-COMMUNAL'!D22</f>
        <v>0</v>
      </c>
      <c r="E22" s="112"/>
      <c r="F22" s="138">
        <f>'F2 SAS'!F22+'F2 FHL'!F22+'F2 ETAT-COMMUNAL'!F22</f>
        <v>0</v>
      </c>
      <c r="G22" s="138">
        <f>'F2 SAS'!G22+'F2 FHL'!G22+'F2 ETAT-COMMUNAL'!G22</f>
        <v>0</v>
      </c>
      <c r="H22" s="138">
        <f>'F2 SAS'!H22+'F2 FHL'!H22+'F2 ETAT-COMMUNAL'!H22</f>
        <v>0</v>
      </c>
      <c r="I22" s="138">
        <f>'F2 SAS'!I22+'F2 FHL'!I22+'F2 ETAT-COMMUNAL'!I22</f>
        <v>0</v>
      </c>
      <c r="J22" s="138">
        <f>'F2 SAS'!J22+'F2 FHL'!J22+'F2 ETAT-COMMUNAL'!J22</f>
        <v>0</v>
      </c>
      <c r="K22" s="138">
        <f>'F2 SAS'!K22+'F2 FHL'!K22+'F2 ETAT-COMMUNAL'!K22</f>
        <v>0</v>
      </c>
      <c r="L22" s="138">
        <f>'F2 SAS'!L22+'F2 FHL'!L22+'F2 ETAT-COMMUNAL'!L22</f>
        <v>0</v>
      </c>
      <c r="M22" s="138">
        <f>'F2 SAS'!M22+'F2 FHL'!M22+'F2 ETAT-COMMUNAL'!M22</f>
        <v>0</v>
      </c>
      <c r="N22" s="138">
        <f>'F2 SAS'!N22+'F2 FHL'!N22+'F2 ETAT-COMMUNAL'!N22</f>
        <v>0</v>
      </c>
      <c r="O22" s="138">
        <f>'F2 SAS'!O22+'F2 FHL'!O22+'F2 ETAT-COMMUNAL'!O22</f>
        <v>0</v>
      </c>
      <c r="P22" s="113"/>
      <c r="Q22" s="84">
        <f t="shared" si="3"/>
        <v>0</v>
      </c>
      <c r="R22" s="36" t="str">
        <f t="shared" si="0"/>
        <v>OK</v>
      </c>
      <c r="T22" s="138">
        <f>'F2 SAS'!T22+'F2 FHL'!T22+'F2 ETAT-COMMUNAL'!T22</f>
        <v>0</v>
      </c>
      <c r="U22" s="36" t="str">
        <f t="shared" si="4"/>
        <v>OK</v>
      </c>
      <c r="W22" s="138">
        <f>'F2 SAS'!W22+'F2 FHL'!W22+'F2 ETAT-COMMUNAL'!W22</f>
        <v>0</v>
      </c>
      <c r="Y22" s="85" t="str">
        <f t="shared" si="1"/>
        <v>OK</v>
      </c>
      <c r="AA22" s="84">
        <f t="shared" si="2"/>
        <v>0</v>
      </c>
    </row>
    <row r="23" spans="2:27" ht="14.95" customHeight="1">
      <c r="B23" s="7"/>
      <c r="C23" s="2" t="str">
        <f>'F2 SAS'!C23</f>
        <v>Psychomotricien</v>
      </c>
      <c r="D23" s="138">
        <f>'F2 SAS'!D23+'F2 FHL'!D23+'F2 ETAT-COMMUNAL'!D23</f>
        <v>0</v>
      </c>
      <c r="E23" s="112"/>
      <c r="F23" s="138">
        <f>'F2 SAS'!F23+'F2 FHL'!F23+'F2 ETAT-COMMUNAL'!F23</f>
        <v>0</v>
      </c>
      <c r="G23" s="138">
        <f>'F2 SAS'!G23+'F2 FHL'!G23+'F2 ETAT-COMMUNAL'!G23</f>
        <v>0</v>
      </c>
      <c r="H23" s="138">
        <f>'F2 SAS'!H23+'F2 FHL'!H23+'F2 ETAT-COMMUNAL'!H23</f>
        <v>0</v>
      </c>
      <c r="I23" s="138">
        <f>'F2 SAS'!I23+'F2 FHL'!I23+'F2 ETAT-COMMUNAL'!I23</f>
        <v>0</v>
      </c>
      <c r="J23" s="138">
        <f>'F2 SAS'!J23+'F2 FHL'!J23+'F2 ETAT-COMMUNAL'!J23</f>
        <v>0</v>
      </c>
      <c r="K23" s="138">
        <f>'F2 SAS'!K23+'F2 FHL'!K23+'F2 ETAT-COMMUNAL'!K23</f>
        <v>0</v>
      </c>
      <c r="L23" s="138">
        <f>'F2 SAS'!L23+'F2 FHL'!L23+'F2 ETAT-COMMUNAL'!L23</f>
        <v>0</v>
      </c>
      <c r="M23" s="138">
        <f>'F2 SAS'!M23+'F2 FHL'!M23+'F2 ETAT-COMMUNAL'!M23</f>
        <v>0</v>
      </c>
      <c r="N23" s="138">
        <f>'F2 SAS'!N23+'F2 FHL'!N23+'F2 ETAT-COMMUNAL'!N23</f>
        <v>0</v>
      </c>
      <c r="O23" s="138">
        <f>'F2 SAS'!O23+'F2 FHL'!O23+'F2 ETAT-COMMUNAL'!O23</f>
        <v>0</v>
      </c>
      <c r="P23" s="113"/>
      <c r="Q23" s="84">
        <f t="shared" si="3"/>
        <v>0</v>
      </c>
      <c r="R23" s="36" t="str">
        <f t="shared" si="0"/>
        <v>OK</v>
      </c>
      <c r="T23" s="138">
        <f>'F2 SAS'!T23+'F2 FHL'!T23+'F2 ETAT-COMMUNAL'!T23</f>
        <v>0</v>
      </c>
      <c r="U23" s="36" t="str">
        <f t="shared" si="4"/>
        <v>OK</v>
      </c>
      <c r="W23" s="138">
        <f>'F2 SAS'!W23+'F2 FHL'!W23+'F2 ETAT-COMMUNAL'!W23</f>
        <v>0</v>
      </c>
      <c r="Y23" s="85" t="str">
        <f t="shared" si="1"/>
        <v>OK</v>
      </c>
      <c r="AA23" s="84">
        <f t="shared" si="2"/>
        <v>0</v>
      </c>
    </row>
    <row r="24" spans="2:27" ht="14.95" customHeight="1">
      <c r="B24" s="7"/>
      <c r="C24" s="2" t="str">
        <f>'F2 SAS'!C24</f>
        <v>Pédagogue curatif</v>
      </c>
      <c r="D24" s="138">
        <f>'F2 SAS'!D24+'F2 FHL'!D24+'F2 ETAT-COMMUNAL'!D24</f>
        <v>0</v>
      </c>
      <c r="E24" s="112"/>
      <c r="F24" s="138">
        <f>'F2 SAS'!F24+'F2 FHL'!F24+'F2 ETAT-COMMUNAL'!F24</f>
        <v>0</v>
      </c>
      <c r="G24" s="138">
        <f>'F2 SAS'!G24+'F2 FHL'!G24+'F2 ETAT-COMMUNAL'!G24</f>
        <v>0</v>
      </c>
      <c r="H24" s="138">
        <f>'F2 SAS'!H24+'F2 FHL'!H24+'F2 ETAT-COMMUNAL'!H24</f>
        <v>0</v>
      </c>
      <c r="I24" s="138">
        <f>'F2 SAS'!I24+'F2 FHL'!I24+'F2 ETAT-COMMUNAL'!I24</f>
        <v>0</v>
      </c>
      <c r="J24" s="138">
        <f>'F2 SAS'!J24+'F2 FHL'!J24+'F2 ETAT-COMMUNAL'!J24</f>
        <v>0</v>
      </c>
      <c r="K24" s="138">
        <f>'F2 SAS'!K24+'F2 FHL'!K24+'F2 ETAT-COMMUNAL'!K24</f>
        <v>0</v>
      </c>
      <c r="L24" s="138">
        <f>'F2 SAS'!L24+'F2 FHL'!L24+'F2 ETAT-COMMUNAL'!L24</f>
        <v>0</v>
      </c>
      <c r="M24" s="138">
        <f>'F2 SAS'!M24+'F2 FHL'!M24+'F2 ETAT-COMMUNAL'!M24</f>
        <v>0</v>
      </c>
      <c r="N24" s="138">
        <f>'F2 SAS'!N24+'F2 FHL'!N24+'F2 ETAT-COMMUNAL'!N24</f>
        <v>0</v>
      </c>
      <c r="O24" s="138">
        <f>'F2 SAS'!O24+'F2 FHL'!O24+'F2 ETAT-COMMUNAL'!O24</f>
        <v>0</v>
      </c>
      <c r="P24" s="113"/>
      <c r="Q24" s="84">
        <f t="shared" si="3"/>
        <v>0</v>
      </c>
      <c r="R24" s="36" t="str">
        <f t="shared" si="0"/>
        <v>OK</v>
      </c>
      <c r="T24" s="138">
        <f>'F2 SAS'!T24+'F2 FHL'!T24+'F2 ETAT-COMMUNAL'!T24</f>
        <v>0</v>
      </c>
      <c r="U24" s="36" t="str">
        <f t="shared" si="4"/>
        <v>OK</v>
      </c>
      <c r="W24" s="138">
        <f>'F2 SAS'!W24+'F2 FHL'!W24+'F2 ETAT-COMMUNAL'!W24</f>
        <v>0</v>
      </c>
      <c r="Y24" s="85" t="str">
        <f t="shared" si="1"/>
        <v>OK</v>
      </c>
      <c r="AA24" s="84">
        <f t="shared" si="2"/>
        <v>0</v>
      </c>
    </row>
    <row r="25" spans="2:27" ht="14.95" customHeight="1">
      <c r="B25" s="7"/>
      <c r="C25" s="2" t="str">
        <f>'F2 SAS'!C25</f>
        <v>Diététicien</v>
      </c>
      <c r="D25" s="138">
        <f>'F2 SAS'!D25+'F2 FHL'!D25+'F2 ETAT-COMMUNAL'!D25</f>
        <v>0</v>
      </c>
      <c r="E25" s="112"/>
      <c r="F25" s="138">
        <f>'F2 SAS'!F25+'F2 FHL'!F25+'F2 ETAT-COMMUNAL'!F25</f>
        <v>0</v>
      </c>
      <c r="G25" s="138">
        <f>'F2 SAS'!G25+'F2 FHL'!G25+'F2 ETAT-COMMUNAL'!G25</f>
        <v>0</v>
      </c>
      <c r="H25" s="138">
        <f>'F2 SAS'!H25+'F2 FHL'!H25+'F2 ETAT-COMMUNAL'!H25</f>
        <v>0</v>
      </c>
      <c r="I25" s="138">
        <f>'F2 SAS'!I25+'F2 FHL'!I25+'F2 ETAT-COMMUNAL'!I25</f>
        <v>0</v>
      </c>
      <c r="J25" s="138">
        <f>'F2 SAS'!J25+'F2 FHL'!J25+'F2 ETAT-COMMUNAL'!J25</f>
        <v>0</v>
      </c>
      <c r="K25" s="138">
        <f>'F2 SAS'!K25+'F2 FHL'!K25+'F2 ETAT-COMMUNAL'!K25</f>
        <v>0</v>
      </c>
      <c r="L25" s="138">
        <f>'F2 SAS'!L25+'F2 FHL'!L25+'F2 ETAT-COMMUNAL'!L25</f>
        <v>0</v>
      </c>
      <c r="M25" s="138">
        <f>'F2 SAS'!M25+'F2 FHL'!M25+'F2 ETAT-COMMUNAL'!M25</f>
        <v>0</v>
      </c>
      <c r="N25" s="138">
        <f>'F2 SAS'!N25+'F2 FHL'!N25+'F2 ETAT-COMMUNAL'!N25</f>
        <v>0</v>
      </c>
      <c r="O25" s="138">
        <f>'F2 SAS'!O25+'F2 FHL'!O25+'F2 ETAT-COMMUNAL'!O25</f>
        <v>0</v>
      </c>
      <c r="P25" s="113"/>
      <c r="Q25" s="84">
        <f t="shared" si="3"/>
        <v>0</v>
      </c>
      <c r="R25" s="36" t="str">
        <f t="shared" si="0"/>
        <v>OK</v>
      </c>
      <c r="T25" s="138">
        <f>'F2 SAS'!T25+'F2 FHL'!T25+'F2 ETAT-COMMUNAL'!T25</f>
        <v>0</v>
      </c>
      <c r="U25" s="36" t="str">
        <f t="shared" si="4"/>
        <v>OK</v>
      </c>
      <c r="W25" s="138">
        <f>'F2 SAS'!W25+'F2 FHL'!W25+'F2 ETAT-COMMUNAL'!W25</f>
        <v>0</v>
      </c>
      <c r="Y25" s="85" t="str">
        <f t="shared" si="1"/>
        <v>OK</v>
      </c>
      <c r="AA25" s="84">
        <f t="shared" si="2"/>
        <v>0</v>
      </c>
    </row>
    <row r="26" spans="2:27" ht="14.95" customHeight="1">
      <c r="B26" s="7"/>
      <c r="C26" s="2" t="s">
        <v>138</v>
      </c>
      <c r="D26" s="138">
        <f>'F2 SAS'!D26+'F2 FHL'!D26+'F2 ETAT-COMMUNAL'!D26</f>
        <v>0</v>
      </c>
      <c r="E26" s="112"/>
      <c r="F26" s="138">
        <f>'F2 SAS'!F26+'F2 FHL'!F26+'F2 ETAT-COMMUNAL'!F26</f>
        <v>0</v>
      </c>
      <c r="G26" s="138">
        <f>'F2 SAS'!G26+'F2 FHL'!G26+'F2 ETAT-COMMUNAL'!G26</f>
        <v>0</v>
      </c>
      <c r="H26" s="138">
        <f>'F2 SAS'!H26+'F2 FHL'!H26+'F2 ETAT-COMMUNAL'!H26</f>
        <v>0</v>
      </c>
      <c r="I26" s="138">
        <f>'F2 SAS'!I26+'F2 FHL'!I26+'F2 ETAT-COMMUNAL'!I26</f>
        <v>0</v>
      </c>
      <c r="J26" s="138">
        <f>'F2 SAS'!J26+'F2 FHL'!J26+'F2 ETAT-COMMUNAL'!J26</f>
        <v>0</v>
      </c>
      <c r="K26" s="138">
        <f>'F2 SAS'!K26+'F2 FHL'!K26+'F2 ETAT-COMMUNAL'!K26</f>
        <v>0</v>
      </c>
      <c r="L26" s="138">
        <f>'F2 SAS'!L26+'F2 FHL'!L26+'F2 ETAT-COMMUNAL'!L26</f>
        <v>0</v>
      </c>
      <c r="M26" s="138">
        <f>'F2 SAS'!M26+'F2 FHL'!M26+'F2 ETAT-COMMUNAL'!M26</f>
        <v>0</v>
      </c>
      <c r="N26" s="138">
        <f>'F2 SAS'!N26+'F2 FHL'!N26+'F2 ETAT-COMMUNAL'!N26</f>
        <v>0</v>
      </c>
      <c r="O26" s="138">
        <f>'F2 SAS'!O26+'F2 FHL'!O26+'F2 ETAT-COMMUNAL'!O26</f>
        <v>0</v>
      </c>
      <c r="P26" s="113"/>
      <c r="Q26" s="84">
        <f t="shared" ref="Q26" si="5">SUM(F26:O26)</f>
        <v>0</v>
      </c>
      <c r="R26" s="36" t="str">
        <f t="shared" ref="R26" si="6">IF(Q26=D26,"OK",IF(D26&lt;&gt;Q26,"erreur"))</f>
        <v>OK</v>
      </c>
      <c r="T26" s="138">
        <f>'F2 SAS'!T26+'F2 FHL'!T26+'F2 ETAT-COMMUNAL'!T26</f>
        <v>0</v>
      </c>
      <c r="U26" s="36" t="str">
        <f t="shared" ref="U26" si="7">IF(Q26=0,"OK",IF(AND(Q26&gt;0,T26&lt;&gt;0,T26=INT(T26),INT(T26)&gt;=Q26),"OK","erreur"))</f>
        <v>OK</v>
      </c>
      <c r="W26" s="138">
        <f>'F2 SAS'!W26+'F2 FHL'!W26+'F2 ETAT-COMMUNAL'!W26</f>
        <v>0</v>
      </c>
      <c r="Y26" s="85" t="str">
        <f t="shared" ref="Y26" si="8">IF(D26="",IF(W26="","OK","erreur"),IF(W26&lt;&gt;"","OK","erreur"))</f>
        <v>OK</v>
      </c>
      <c r="AA26" s="84">
        <f t="shared" si="2"/>
        <v>0</v>
      </c>
    </row>
    <row r="27" spans="2:27" ht="14.95" customHeight="1">
      <c r="B27" s="7"/>
      <c r="C27" s="2" t="str">
        <f>'F2 SAS'!C27</f>
        <v>Infirmier anesthésiste / masseur</v>
      </c>
      <c r="D27" s="138">
        <f>'F2 SAS'!D27+'F2 FHL'!D27+'F2 ETAT-COMMUNAL'!D27</f>
        <v>0</v>
      </c>
      <c r="E27" s="112"/>
      <c r="F27" s="138">
        <f>'F2 SAS'!F27+'F2 FHL'!F27+'F2 ETAT-COMMUNAL'!F27</f>
        <v>0</v>
      </c>
      <c r="G27" s="138">
        <f>'F2 SAS'!G27+'F2 FHL'!G27+'F2 ETAT-COMMUNAL'!G27</f>
        <v>0</v>
      </c>
      <c r="H27" s="138">
        <f>'F2 SAS'!H27+'F2 FHL'!H27+'F2 ETAT-COMMUNAL'!H27</f>
        <v>0</v>
      </c>
      <c r="I27" s="138">
        <f>'F2 SAS'!I27+'F2 FHL'!I27+'F2 ETAT-COMMUNAL'!I27</f>
        <v>0</v>
      </c>
      <c r="J27" s="138">
        <f>'F2 SAS'!J27+'F2 FHL'!J27+'F2 ETAT-COMMUNAL'!J27</f>
        <v>0</v>
      </c>
      <c r="K27" s="138">
        <f>'F2 SAS'!K27+'F2 FHL'!K27+'F2 ETAT-COMMUNAL'!K27</f>
        <v>0</v>
      </c>
      <c r="L27" s="138">
        <f>'F2 SAS'!L27+'F2 FHL'!L27+'F2 ETAT-COMMUNAL'!L27</f>
        <v>0</v>
      </c>
      <c r="M27" s="138">
        <f>'F2 SAS'!M27+'F2 FHL'!M27+'F2 ETAT-COMMUNAL'!M27</f>
        <v>0</v>
      </c>
      <c r="N27" s="138">
        <f>'F2 SAS'!N27+'F2 FHL'!N27+'F2 ETAT-COMMUNAL'!N27</f>
        <v>0</v>
      </c>
      <c r="O27" s="138">
        <f>'F2 SAS'!O27+'F2 FHL'!O27+'F2 ETAT-COMMUNAL'!O27</f>
        <v>0</v>
      </c>
      <c r="P27" s="113"/>
      <c r="Q27" s="84">
        <f t="shared" si="3"/>
        <v>0</v>
      </c>
      <c r="R27" s="36" t="str">
        <f t="shared" si="0"/>
        <v>OK</v>
      </c>
      <c r="T27" s="138">
        <f>'F2 SAS'!T27+'F2 FHL'!T27+'F2 ETAT-COMMUNAL'!T27</f>
        <v>0</v>
      </c>
      <c r="U27" s="36" t="str">
        <f t="shared" si="4"/>
        <v>OK</v>
      </c>
      <c r="W27" s="138">
        <f>'F2 SAS'!W27+'F2 FHL'!W27+'F2 ETAT-COMMUNAL'!W27</f>
        <v>0</v>
      </c>
      <c r="Y27" s="85" t="str">
        <f t="shared" si="1"/>
        <v>OK</v>
      </c>
      <c r="AA27" s="84">
        <f t="shared" si="2"/>
        <v>0</v>
      </c>
    </row>
    <row r="28" spans="2:27" ht="14.95" customHeight="1">
      <c r="B28" s="7"/>
      <c r="C28" s="2" t="str">
        <f>'F2 SAS'!C28</f>
        <v>Infirmier psychiatrique</v>
      </c>
      <c r="D28" s="138">
        <f>'F2 SAS'!D28+'F2 FHL'!D28+'F2 ETAT-COMMUNAL'!D28</f>
        <v>0</v>
      </c>
      <c r="E28" s="112"/>
      <c r="F28" s="138">
        <f>'F2 SAS'!F28+'F2 FHL'!F28+'F2 ETAT-COMMUNAL'!F28</f>
        <v>0</v>
      </c>
      <c r="G28" s="138">
        <f>'F2 SAS'!G28+'F2 FHL'!G28+'F2 ETAT-COMMUNAL'!G28</f>
        <v>0</v>
      </c>
      <c r="H28" s="138">
        <f>'F2 SAS'!H28+'F2 FHL'!H28+'F2 ETAT-COMMUNAL'!H28</f>
        <v>0</v>
      </c>
      <c r="I28" s="138">
        <f>'F2 SAS'!I28+'F2 FHL'!I28+'F2 ETAT-COMMUNAL'!I28</f>
        <v>0</v>
      </c>
      <c r="J28" s="138">
        <f>'F2 SAS'!J28+'F2 FHL'!J28+'F2 ETAT-COMMUNAL'!J28</f>
        <v>0</v>
      </c>
      <c r="K28" s="138">
        <f>'F2 SAS'!K28+'F2 FHL'!K28+'F2 ETAT-COMMUNAL'!K28</f>
        <v>0</v>
      </c>
      <c r="L28" s="138">
        <f>'F2 SAS'!L28+'F2 FHL'!L28+'F2 ETAT-COMMUNAL'!L28</f>
        <v>0</v>
      </c>
      <c r="M28" s="138">
        <f>'F2 SAS'!M28+'F2 FHL'!M28+'F2 ETAT-COMMUNAL'!M28</f>
        <v>0</v>
      </c>
      <c r="N28" s="138">
        <f>'F2 SAS'!N28+'F2 FHL'!N28+'F2 ETAT-COMMUNAL'!N28</f>
        <v>0</v>
      </c>
      <c r="O28" s="138">
        <f>'F2 SAS'!O28+'F2 FHL'!O28+'F2 ETAT-COMMUNAL'!O28</f>
        <v>0</v>
      </c>
      <c r="P28" s="113"/>
      <c r="Q28" s="84">
        <f t="shared" si="3"/>
        <v>0</v>
      </c>
      <c r="R28" s="36" t="str">
        <f t="shared" si="0"/>
        <v>OK</v>
      </c>
      <c r="T28" s="138">
        <f>'F2 SAS'!T28+'F2 FHL'!T28+'F2 ETAT-COMMUNAL'!T28</f>
        <v>0</v>
      </c>
      <c r="U28" s="36" t="str">
        <f t="shared" si="4"/>
        <v>OK</v>
      </c>
      <c r="W28" s="138">
        <f>'F2 SAS'!W28+'F2 FHL'!W28+'F2 ETAT-COMMUNAL'!W28</f>
        <v>0</v>
      </c>
      <c r="Y28" s="85" t="str">
        <f t="shared" si="1"/>
        <v>OK</v>
      </c>
      <c r="AA28" s="84">
        <f t="shared" si="2"/>
        <v>0</v>
      </c>
    </row>
    <row r="29" spans="2:27" ht="14.95" customHeight="1">
      <c r="B29" s="7"/>
      <c r="C29" s="2" t="str">
        <f>'F2 SAS'!C29</f>
        <v>Infirmier</v>
      </c>
      <c r="D29" s="138">
        <f>'F2 SAS'!D29+'F2 FHL'!D29+'F2 ETAT-COMMUNAL'!D29</f>
        <v>0</v>
      </c>
      <c r="E29" s="112"/>
      <c r="F29" s="138">
        <f>'F2 SAS'!F29+'F2 FHL'!F29+'F2 ETAT-COMMUNAL'!F29</f>
        <v>0</v>
      </c>
      <c r="G29" s="138">
        <f>'F2 SAS'!G29+'F2 FHL'!G29+'F2 ETAT-COMMUNAL'!G29</f>
        <v>0</v>
      </c>
      <c r="H29" s="138">
        <f>'F2 SAS'!H29+'F2 FHL'!H29+'F2 ETAT-COMMUNAL'!H29</f>
        <v>0</v>
      </c>
      <c r="I29" s="138">
        <f>'F2 SAS'!I29+'F2 FHL'!I29+'F2 ETAT-COMMUNAL'!I29</f>
        <v>0</v>
      </c>
      <c r="J29" s="138">
        <f>'F2 SAS'!J29+'F2 FHL'!J29+'F2 ETAT-COMMUNAL'!J29</f>
        <v>0</v>
      </c>
      <c r="K29" s="138">
        <f>'F2 SAS'!K29+'F2 FHL'!K29+'F2 ETAT-COMMUNAL'!K29</f>
        <v>0</v>
      </c>
      <c r="L29" s="138">
        <f>'F2 SAS'!L29+'F2 FHL'!L29+'F2 ETAT-COMMUNAL'!L29</f>
        <v>0</v>
      </c>
      <c r="M29" s="138">
        <f>'F2 SAS'!M29+'F2 FHL'!M29+'F2 ETAT-COMMUNAL'!M29</f>
        <v>0</v>
      </c>
      <c r="N29" s="138">
        <f>'F2 SAS'!N29+'F2 FHL'!N29+'F2 ETAT-COMMUNAL'!N29</f>
        <v>0</v>
      </c>
      <c r="O29" s="138">
        <f>'F2 SAS'!O29+'F2 FHL'!O29+'F2 ETAT-COMMUNAL'!O29</f>
        <v>0</v>
      </c>
      <c r="P29" s="113"/>
      <c r="Q29" s="84">
        <f t="shared" si="3"/>
        <v>0</v>
      </c>
      <c r="R29" s="36" t="str">
        <f t="shared" si="0"/>
        <v>OK</v>
      </c>
      <c r="T29" s="138">
        <f>'F2 SAS'!T29+'F2 FHL'!T29+'F2 ETAT-COMMUNAL'!T29</f>
        <v>0</v>
      </c>
      <c r="U29" s="36" t="str">
        <f t="shared" si="4"/>
        <v>OK</v>
      </c>
      <c r="W29" s="138">
        <f>'F2 SAS'!W29+'F2 FHL'!W29+'F2 ETAT-COMMUNAL'!W29</f>
        <v>0</v>
      </c>
      <c r="Y29" s="85" t="str">
        <f t="shared" si="1"/>
        <v>OK</v>
      </c>
      <c r="AA29" s="84">
        <f t="shared" si="2"/>
        <v>0</v>
      </c>
    </row>
    <row r="30" spans="2:27" ht="14.95" customHeight="1">
      <c r="B30" s="7"/>
      <c r="C30" s="4" t="str">
        <f>'F2 SAS'!C30</f>
        <v>Aide soignant</v>
      </c>
      <c r="D30" s="138">
        <f>'F2 SAS'!D30+'F2 FHL'!D30+'F2 ETAT-COMMUNAL'!D30</f>
        <v>0</v>
      </c>
      <c r="E30" s="112"/>
      <c r="F30" s="138">
        <f>'F2 SAS'!F30+'F2 FHL'!F30+'F2 ETAT-COMMUNAL'!F30</f>
        <v>0</v>
      </c>
      <c r="G30" s="138">
        <f>'F2 SAS'!G30+'F2 FHL'!G30+'F2 ETAT-COMMUNAL'!G30</f>
        <v>0</v>
      </c>
      <c r="H30" s="138">
        <f>'F2 SAS'!H30+'F2 FHL'!H30+'F2 ETAT-COMMUNAL'!H30</f>
        <v>0</v>
      </c>
      <c r="I30" s="138">
        <f>'F2 SAS'!I30+'F2 FHL'!I30+'F2 ETAT-COMMUNAL'!I30</f>
        <v>0</v>
      </c>
      <c r="J30" s="138">
        <f>'F2 SAS'!J30+'F2 FHL'!J30+'F2 ETAT-COMMUNAL'!J30</f>
        <v>0</v>
      </c>
      <c r="K30" s="138">
        <f>'F2 SAS'!K30+'F2 FHL'!K30+'F2 ETAT-COMMUNAL'!K30</f>
        <v>0</v>
      </c>
      <c r="L30" s="138">
        <f>'F2 SAS'!L30+'F2 FHL'!L30+'F2 ETAT-COMMUNAL'!L30</f>
        <v>0</v>
      </c>
      <c r="M30" s="138">
        <f>'F2 SAS'!M30+'F2 FHL'!M30+'F2 ETAT-COMMUNAL'!M30</f>
        <v>0</v>
      </c>
      <c r="N30" s="138">
        <f>'F2 SAS'!N30+'F2 FHL'!N30+'F2 ETAT-COMMUNAL'!N30</f>
        <v>0</v>
      </c>
      <c r="O30" s="138">
        <f>'F2 SAS'!O30+'F2 FHL'!O30+'F2 ETAT-COMMUNAL'!O30</f>
        <v>0</v>
      </c>
      <c r="P30" s="113"/>
      <c r="Q30" s="86">
        <f t="shared" si="3"/>
        <v>0</v>
      </c>
      <c r="R30" s="36" t="str">
        <f t="shared" si="0"/>
        <v>OK</v>
      </c>
      <c r="T30" s="138">
        <f>'F2 SAS'!T30+'F2 FHL'!T30+'F2 ETAT-COMMUNAL'!T30</f>
        <v>0</v>
      </c>
      <c r="U30" s="36" t="str">
        <f t="shared" si="4"/>
        <v>OK</v>
      </c>
      <c r="W30" s="138">
        <f>'F2 SAS'!W30+'F2 FHL'!W30+'F2 ETAT-COMMUNAL'!W30</f>
        <v>0</v>
      </c>
      <c r="Y30" s="85" t="str">
        <f t="shared" si="1"/>
        <v>OK</v>
      </c>
      <c r="AA30" s="84">
        <f t="shared" si="2"/>
        <v>0</v>
      </c>
    </row>
    <row r="31" spans="2:27" ht="14.95" customHeight="1">
      <c r="B31" s="5"/>
      <c r="C31" s="25" t="s">
        <v>12</v>
      </c>
      <c r="D31" s="114"/>
      <c r="E31" s="112"/>
      <c r="F31" s="115"/>
      <c r="G31" s="116"/>
      <c r="H31" s="116"/>
      <c r="I31" s="116"/>
      <c r="J31" s="116"/>
      <c r="K31" s="116"/>
      <c r="L31" s="116"/>
      <c r="M31" s="116"/>
      <c r="N31" s="116"/>
      <c r="O31" s="114"/>
      <c r="P31" s="28"/>
      <c r="Q31" s="104"/>
      <c r="R31" s="26"/>
      <c r="T31" s="27"/>
      <c r="U31" s="26"/>
      <c r="W31" s="27"/>
      <c r="Y31" s="17"/>
      <c r="AA31" s="104"/>
    </row>
    <row r="32" spans="2:27" ht="14.95" customHeight="1">
      <c r="B32" s="7"/>
      <c r="C32" s="2" t="str">
        <f>'F2 SAS'!C32</f>
        <v>Universitaire psychologue/Pédagogue</v>
      </c>
      <c r="D32" s="138">
        <f>'F2 SAS'!D32+'F2 FHL'!D32+'F2 ETAT-COMMUNAL'!D32</f>
        <v>0</v>
      </c>
      <c r="E32" s="112"/>
      <c r="F32" s="138">
        <f>'F2 SAS'!F32+'F2 FHL'!F32+'F2 ETAT-COMMUNAL'!F32</f>
        <v>0</v>
      </c>
      <c r="G32" s="138">
        <f>'F2 SAS'!G32+'F2 FHL'!G32+'F2 ETAT-COMMUNAL'!G32</f>
        <v>0</v>
      </c>
      <c r="H32" s="138">
        <f>'F2 SAS'!H32+'F2 FHL'!H32+'F2 ETAT-COMMUNAL'!H32</f>
        <v>0</v>
      </c>
      <c r="I32" s="138">
        <f>'F2 SAS'!I32+'F2 FHL'!I32+'F2 ETAT-COMMUNAL'!I32</f>
        <v>0</v>
      </c>
      <c r="J32" s="138">
        <f>'F2 SAS'!J32+'F2 FHL'!J32+'F2 ETAT-COMMUNAL'!J32</f>
        <v>0</v>
      </c>
      <c r="K32" s="138">
        <f>'F2 SAS'!K32+'F2 FHL'!K32+'F2 ETAT-COMMUNAL'!K32</f>
        <v>0</v>
      </c>
      <c r="L32" s="138">
        <f>'F2 SAS'!L32+'F2 FHL'!L32+'F2 ETAT-COMMUNAL'!L32</f>
        <v>0</v>
      </c>
      <c r="M32" s="138">
        <f>'F2 SAS'!M32+'F2 FHL'!M32+'F2 ETAT-COMMUNAL'!M32</f>
        <v>0</v>
      </c>
      <c r="N32" s="138">
        <f>'F2 SAS'!N32+'F2 FHL'!N32+'F2 ETAT-COMMUNAL'!N32</f>
        <v>0</v>
      </c>
      <c r="O32" s="138">
        <f>'F2 SAS'!O32+'F2 FHL'!O32+'F2 ETAT-COMMUNAL'!O32</f>
        <v>0</v>
      </c>
      <c r="P32" s="113"/>
      <c r="Q32" s="87">
        <f t="shared" ref="Q32:Q37" si="9">SUM(F32:O32)</f>
        <v>0</v>
      </c>
      <c r="R32" s="36" t="str">
        <f t="shared" ref="R32:R37" si="10">IF(Q32=D32,"OK",IF(D32&lt;&gt;Q32,"erreur"))</f>
        <v>OK</v>
      </c>
      <c r="T32" s="138">
        <f>'F2 SAS'!T32+'F2 FHL'!T32+'F2 ETAT-COMMUNAL'!T32</f>
        <v>0</v>
      </c>
      <c r="U32" s="36" t="str">
        <f t="shared" si="4"/>
        <v>OK</v>
      </c>
      <c r="W32" s="138">
        <f>'F2 SAS'!W32+'F2 FHL'!W32+'F2 ETAT-COMMUNAL'!W32</f>
        <v>0</v>
      </c>
      <c r="Y32" s="85" t="str">
        <f t="shared" ref="Y32:Y37" si="11">IF(D32="",IF(W32="","OK","erreur"),IF(W32&lt;&gt;"","OK","erreur"))</f>
        <v>OK</v>
      </c>
      <c r="AA32" s="84">
        <f t="shared" ref="AA32:AA37" si="12">IFERROR(+W32*AA$61/W$61,0)</f>
        <v>0</v>
      </c>
    </row>
    <row r="33" spans="2:27" ht="14.95" customHeight="1">
      <c r="B33" s="7"/>
      <c r="C33" s="2" t="str">
        <f>'F2 SAS'!C33</f>
        <v>Educateur gradué</v>
      </c>
      <c r="D33" s="138">
        <f>'F2 SAS'!D33+'F2 FHL'!D33+'F2 ETAT-COMMUNAL'!D33</f>
        <v>0</v>
      </c>
      <c r="E33" s="112"/>
      <c r="F33" s="138">
        <f>'F2 SAS'!F33+'F2 FHL'!F33+'F2 ETAT-COMMUNAL'!F33</f>
        <v>0</v>
      </c>
      <c r="G33" s="138">
        <f>'F2 SAS'!G33+'F2 FHL'!G33+'F2 ETAT-COMMUNAL'!G33</f>
        <v>0</v>
      </c>
      <c r="H33" s="138">
        <f>'F2 SAS'!H33+'F2 FHL'!H33+'F2 ETAT-COMMUNAL'!H33</f>
        <v>0</v>
      </c>
      <c r="I33" s="138">
        <f>'F2 SAS'!I33+'F2 FHL'!I33+'F2 ETAT-COMMUNAL'!I33</f>
        <v>0</v>
      </c>
      <c r="J33" s="138">
        <f>'F2 SAS'!J33+'F2 FHL'!J33+'F2 ETAT-COMMUNAL'!J33</f>
        <v>0</v>
      </c>
      <c r="K33" s="138">
        <f>'F2 SAS'!K33+'F2 FHL'!K33+'F2 ETAT-COMMUNAL'!K33</f>
        <v>0</v>
      </c>
      <c r="L33" s="138">
        <f>'F2 SAS'!L33+'F2 FHL'!L33+'F2 ETAT-COMMUNAL'!L33</f>
        <v>0</v>
      </c>
      <c r="M33" s="138">
        <f>'F2 SAS'!M33+'F2 FHL'!M33+'F2 ETAT-COMMUNAL'!M33</f>
        <v>0</v>
      </c>
      <c r="N33" s="138">
        <f>'F2 SAS'!N33+'F2 FHL'!N33+'F2 ETAT-COMMUNAL'!N33</f>
        <v>0</v>
      </c>
      <c r="O33" s="138">
        <f>'F2 SAS'!O33+'F2 FHL'!O33+'F2 ETAT-COMMUNAL'!O33</f>
        <v>0</v>
      </c>
      <c r="P33" s="113"/>
      <c r="Q33" s="84">
        <f t="shared" si="9"/>
        <v>0</v>
      </c>
      <c r="R33" s="36" t="str">
        <f t="shared" si="10"/>
        <v>OK</v>
      </c>
      <c r="T33" s="138">
        <f>'F2 SAS'!T33+'F2 FHL'!T33+'F2 ETAT-COMMUNAL'!T33</f>
        <v>0</v>
      </c>
      <c r="U33" s="36" t="str">
        <f t="shared" si="4"/>
        <v>OK</v>
      </c>
      <c r="W33" s="138">
        <f>'F2 SAS'!W33+'F2 FHL'!W33+'F2 ETAT-COMMUNAL'!W33</f>
        <v>0</v>
      </c>
      <c r="Y33" s="85" t="str">
        <f t="shared" si="11"/>
        <v>OK</v>
      </c>
      <c r="AA33" s="84">
        <f t="shared" si="12"/>
        <v>0</v>
      </c>
    </row>
    <row r="34" spans="2:27" ht="14.95" customHeight="1">
      <c r="B34" s="7"/>
      <c r="C34" s="2" t="str">
        <f>'F2 SAS'!C34</f>
        <v>Educateur instructeur (bac)</v>
      </c>
      <c r="D34" s="138">
        <f>'F2 SAS'!D34+'F2 FHL'!D34+'F2 ETAT-COMMUNAL'!D34</f>
        <v>0</v>
      </c>
      <c r="E34" s="112"/>
      <c r="F34" s="138">
        <f>'F2 SAS'!F34+'F2 FHL'!F34+'F2 ETAT-COMMUNAL'!F34</f>
        <v>0</v>
      </c>
      <c r="G34" s="138">
        <f>'F2 SAS'!G34+'F2 FHL'!G34+'F2 ETAT-COMMUNAL'!G34</f>
        <v>0</v>
      </c>
      <c r="H34" s="138">
        <f>'F2 SAS'!H34+'F2 FHL'!H34+'F2 ETAT-COMMUNAL'!H34</f>
        <v>0</v>
      </c>
      <c r="I34" s="138">
        <f>'F2 SAS'!I34+'F2 FHL'!I34+'F2 ETAT-COMMUNAL'!I34</f>
        <v>0</v>
      </c>
      <c r="J34" s="138">
        <f>'F2 SAS'!J34+'F2 FHL'!J34+'F2 ETAT-COMMUNAL'!J34</f>
        <v>0</v>
      </c>
      <c r="K34" s="138">
        <f>'F2 SAS'!K34+'F2 FHL'!K34+'F2 ETAT-COMMUNAL'!K34</f>
        <v>0</v>
      </c>
      <c r="L34" s="138">
        <f>'F2 SAS'!L34+'F2 FHL'!L34+'F2 ETAT-COMMUNAL'!L34</f>
        <v>0</v>
      </c>
      <c r="M34" s="138">
        <f>'F2 SAS'!M34+'F2 FHL'!M34+'F2 ETAT-COMMUNAL'!M34</f>
        <v>0</v>
      </c>
      <c r="N34" s="138">
        <f>'F2 SAS'!N34+'F2 FHL'!N34+'F2 ETAT-COMMUNAL'!N34</f>
        <v>0</v>
      </c>
      <c r="O34" s="138">
        <f>'F2 SAS'!O34+'F2 FHL'!O34+'F2 ETAT-COMMUNAL'!O34</f>
        <v>0</v>
      </c>
      <c r="P34" s="28"/>
      <c r="Q34" s="84">
        <f t="shared" si="9"/>
        <v>0</v>
      </c>
      <c r="R34" s="36" t="str">
        <f t="shared" si="10"/>
        <v>OK</v>
      </c>
      <c r="T34" s="138">
        <f>'F2 SAS'!T34+'F2 FHL'!T34+'F2 ETAT-COMMUNAL'!T34</f>
        <v>0</v>
      </c>
      <c r="U34" s="36" t="str">
        <f t="shared" si="4"/>
        <v>OK</v>
      </c>
      <c r="W34" s="138">
        <f>'F2 SAS'!W34+'F2 FHL'!W34+'F2 ETAT-COMMUNAL'!W34</f>
        <v>0</v>
      </c>
      <c r="Y34" s="85" t="str">
        <f t="shared" si="11"/>
        <v>OK</v>
      </c>
      <c r="AA34" s="84">
        <f t="shared" si="12"/>
        <v>0</v>
      </c>
    </row>
    <row r="35" spans="2:27" ht="14.95" customHeight="1">
      <c r="B35" s="7"/>
      <c r="C35" s="2" t="str">
        <f>'F2 SAS'!C35</f>
        <v>Educateur diplômé</v>
      </c>
      <c r="D35" s="138">
        <f>'F2 SAS'!D35+'F2 FHL'!D35+'F2 ETAT-COMMUNAL'!D35</f>
        <v>0</v>
      </c>
      <c r="E35" s="112"/>
      <c r="F35" s="138">
        <f>'F2 SAS'!F35+'F2 FHL'!F35+'F2 ETAT-COMMUNAL'!F35</f>
        <v>0</v>
      </c>
      <c r="G35" s="138">
        <f>'F2 SAS'!G35+'F2 FHL'!G35+'F2 ETAT-COMMUNAL'!G35</f>
        <v>0</v>
      </c>
      <c r="H35" s="138">
        <f>'F2 SAS'!H35+'F2 FHL'!H35+'F2 ETAT-COMMUNAL'!H35</f>
        <v>0</v>
      </c>
      <c r="I35" s="138">
        <f>'F2 SAS'!I35+'F2 FHL'!I35+'F2 ETAT-COMMUNAL'!I35</f>
        <v>0</v>
      </c>
      <c r="J35" s="138">
        <f>'F2 SAS'!J35+'F2 FHL'!J35+'F2 ETAT-COMMUNAL'!J35</f>
        <v>0</v>
      </c>
      <c r="K35" s="138">
        <f>'F2 SAS'!K35+'F2 FHL'!K35+'F2 ETAT-COMMUNAL'!K35</f>
        <v>0</v>
      </c>
      <c r="L35" s="138">
        <f>'F2 SAS'!L35+'F2 FHL'!L35+'F2 ETAT-COMMUNAL'!L35</f>
        <v>0</v>
      </c>
      <c r="M35" s="138">
        <f>'F2 SAS'!M35+'F2 FHL'!M35+'F2 ETAT-COMMUNAL'!M35</f>
        <v>0</v>
      </c>
      <c r="N35" s="138">
        <f>'F2 SAS'!N35+'F2 FHL'!N35+'F2 ETAT-COMMUNAL'!N35</f>
        <v>0</v>
      </c>
      <c r="O35" s="138">
        <f>'F2 SAS'!O35+'F2 FHL'!O35+'F2 ETAT-COMMUNAL'!O35</f>
        <v>0</v>
      </c>
      <c r="P35" s="28"/>
      <c r="Q35" s="84">
        <f t="shared" si="9"/>
        <v>0</v>
      </c>
      <c r="R35" s="36" t="str">
        <f t="shared" si="10"/>
        <v>OK</v>
      </c>
      <c r="T35" s="138">
        <f>'F2 SAS'!T35+'F2 FHL'!T35+'F2 ETAT-COMMUNAL'!T35</f>
        <v>0</v>
      </c>
      <c r="U35" s="36" t="str">
        <f t="shared" si="4"/>
        <v>OK</v>
      </c>
      <c r="W35" s="138">
        <f>'F2 SAS'!W35+'F2 FHL'!W35+'F2 ETAT-COMMUNAL'!W35</f>
        <v>0</v>
      </c>
      <c r="Y35" s="85" t="str">
        <f t="shared" si="11"/>
        <v>OK</v>
      </c>
      <c r="AA35" s="84">
        <f t="shared" si="12"/>
        <v>0</v>
      </c>
    </row>
    <row r="36" spans="2:27" ht="14.95" customHeight="1">
      <c r="B36" s="7"/>
      <c r="C36" s="2" t="str">
        <f>'F2 SAS'!C36</f>
        <v>Educateur instructeur</v>
      </c>
      <c r="D36" s="138">
        <f>'F2 SAS'!D36+'F2 FHL'!D36+'F2 ETAT-COMMUNAL'!D36</f>
        <v>0</v>
      </c>
      <c r="E36" s="112"/>
      <c r="F36" s="138">
        <f>'F2 SAS'!F36+'F2 FHL'!F36+'F2 ETAT-COMMUNAL'!F36</f>
        <v>0</v>
      </c>
      <c r="G36" s="138">
        <f>'F2 SAS'!G36+'F2 FHL'!G36+'F2 ETAT-COMMUNAL'!G36</f>
        <v>0</v>
      </c>
      <c r="H36" s="138">
        <f>'F2 SAS'!H36+'F2 FHL'!H36+'F2 ETAT-COMMUNAL'!H36</f>
        <v>0</v>
      </c>
      <c r="I36" s="138">
        <f>'F2 SAS'!I36+'F2 FHL'!I36+'F2 ETAT-COMMUNAL'!I36</f>
        <v>0</v>
      </c>
      <c r="J36" s="138">
        <f>'F2 SAS'!J36+'F2 FHL'!J36+'F2 ETAT-COMMUNAL'!J36</f>
        <v>0</v>
      </c>
      <c r="K36" s="138">
        <f>'F2 SAS'!K36+'F2 FHL'!K36+'F2 ETAT-COMMUNAL'!K36</f>
        <v>0</v>
      </c>
      <c r="L36" s="138">
        <f>'F2 SAS'!L36+'F2 FHL'!L36+'F2 ETAT-COMMUNAL'!L36</f>
        <v>0</v>
      </c>
      <c r="M36" s="138">
        <f>'F2 SAS'!M36+'F2 FHL'!M36+'F2 ETAT-COMMUNAL'!M36</f>
        <v>0</v>
      </c>
      <c r="N36" s="138">
        <f>'F2 SAS'!N36+'F2 FHL'!N36+'F2 ETAT-COMMUNAL'!N36</f>
        <v>0</v>
      </c>
      <c r="O36" s="138">
        <f>'F2 SAS'!O36+'F2 FHL'!O36+'F2 ETAT-COMMUNAL'!O36</f>
        <v>0</v>
      </c>
      <c r="P36" s="28"/>
      <c r="Q36" s="84">
        <f t="shared" si="9"/>
        <v>0</v>
      </c>
      <c r="R36" s="36" t="str">
        <f t="shared" si="10"/>
        <v>OK</v>
      </c>
      <c r="T36" s="138">
        <f>'F2 SAS'!T36+'F2 FHL'!T36+'F2 ETAT-COMMUNAL'!T36</f>
        <v>0</v>
      </c>
      <c r="U36" s="36" t="str">
        <f t="shared" si="4"/>
        <v>OK</v>
      </c>
      <c r="W36" s="138">
        <f>'F2 SAS'!W36+'F2 FHL'!W36+'F2 ETAT-COMMUNAL'!W36</f>
        <v>0</v>
      </c>
      <c r="Y36" s="85" t="str">
        <f t="shared" si="11"/>
        <v>OK</v>
      </c>
      <c r="AA36" s="84">
        <f t="shared" si="12"/>
        <v>0</v>
      </c>
    </row>
    <row r="37" spans="2:27" ht="14.95" customHeight="1">
      <c r="B37" s="7"/>
      <c r="C37" s="2" t="str">
        <f>'F2 SAS'!C37</f>
        <v>Salarié non diplômé</v>
      </c>
      <c r="D37" s="138">
        <f>'F2 SAS'!D37+'F2 FHL'!D37+'F2 ETAT-COMMUNAL'!D37</f>
        <v>0</v>
      </c>
      <c r="E37" s="112"/>
      <c r="F37" s="138">
        <f>'F2 SAS'!F37+'F2 FHL'!F37+'F2 ETAT-COMMUNAL'!F37</f>
        <v>0</v>
      </c>
      <c r="G37" s="138">
        <f>'F2 SAS'!G37+'F2 FHL'!G37+'F2 ETAT-COMMUNAL'!G37</f>
        <v>0</v>
      </c>
      <c r="H37" s="138">
        <f>'F2 SAS'!H37+'F2 FHL'!H37+'F2 ETAT-COMMUNAL'!H37</f>
        <v>0</v>
      </c>
      <c r="I37" s="138">
        <f>'F2 SAS'!I37+'F2 FHL'!I37+'F2 ETAT-COMMUNAL'!I37</f>
        <v>0</v>
      </c>
      <c r="J37" s="138">
        <f>'F2 SAS'!J37+'F2 FHL'!J37+'F2 ETAT-COMMUNAL'!J37</f>
        <v>0</v>
      </c>
      <c r="K37" s="138">
        <f>'F2 SAS'!K37+'F2 FHL'!K37+'F2 ETAT-COMMUNAL'!K37</f>
        <v>0</v>
      </c>
      <c r="L37" s="138">
        <f>'F2 SAS'!L37+'F2 FHL'!L37+'F2 ETAT-COMMUNAL'!L37</f>
        <v>0</v>
      </c>
      <c r="M37" s="138">
        <f>'F2 SAS'!M37+'F2 FHL'!M37+'F2 ETAT-COMMUNAL'!M37</f>
        <v>0</v>
      </c>
      <c r="N37" s="138">
        <f>'F2 SAS'!N37+'F2 FHL'!N37+'F2 ETAT-COMMUNAL'!N37</f>
        <v>0</v>
      </c>
      <c r="O37" s="138">
        <f>'F2 SAS'!O37+'F2 FHL'!O37+'F2 ETAT-COMMUNAL'!O37</f>
        <v>0</v>
      </c>
      <c r="P37" s="28"/>
      <c r="Q37" s="86">
        <f t="shared" si="9"/>
        <v>0</v>
      </c>
      <c r="R37" s="36" t="str">
        <f t="shared" si="10"/>
        <v>OK</v>
      </c>
      <c r="T37" s="138">
        <f>'F2 SAS'!T37+'F2 FHL'!T37+'F2 ETAT-COMMUNAL'!T37</f>
        <v>0</v>
      </c>
      <c r="U37" s="36" t="str">
        <f t="shared" si="4"/>
        <v>OK</v>
      </c>
      <c r="W37" s="138">
        <f>'F2 SAS'!W37+'F2 FHL'!W37+'F2 ETAT-COMMUNAL'!W37</f>
        <v>0</v>
      </c>
      <c r="Y37" s="85" t="str">
        <f t="shared" si="11"/>
        <v>OK</v>
      </c>
      <c r="AA37" s="84">
        <f t="shared" si="12"/>
        <v>0</v>
      </c>
    </row>
    <row r="38" spans="2:27" ht="14.95" customHeight="1">
      <c r="B38" s="5"/>
      <c r="C38" s="25" t="s">
        <v>21</v>
      </c>
      <c r="D38" s="114"/>
      <c r="E38" s="112"/>
      <c r="F38" s="115"/>
      <c r="G38" s="116"/>
      <c r="H38" s="116"/>
      <c r="I38" s="116"/>
      <c r="J38" s="116"/>
      <c r="K38" s="116"/>
      <c r="L38" s="116"/>
      <c r="M38" s="116"/>
      <c r="N38" s="116"/>
      <c r="O38" s="114"/>
      <c r="P38" s="28"/>
      <c r="Q38" s="104"/>
      <c r="R38" s="26"/>
      <c r="T38" s="27"/>
      <c r="U38" s="26"/>
      <c r="W38" s="27"/>
      <c r="Y38" s="17"/>
      <c r="AA38" s="104"/>
    </row>
    <row r="39" spans="2:27" ht="14.95" customHeight="1">
      <c r="B39" s="11"/>
      <c r="C39" s="4" t="str">
        <f>'F2 SAS'!C39</f>
        <v>Salarié avec CATP ou CAP</v>
      </c>
      <c r="D39" s="138">
        <f>'F2 SAS'!D39+'F2 FHL'!D39+'F2 ETAT-COMMUNAL'!D39</f>
        <v>0</v>
      </c>
      <c r="E39" s="112"/>
      <c r="F39" s="138">
        <f>'F2 SAS'!F39+'F2 FHL'!F39+'F2 ETAT-COMMUNAL'!F39</f>
        <v>0</v>
      </c>
      <c r="G39" s="138">
        <f>'F2 SAS'!G39+'F2 FHL'!G39+'F2 ETAT-COMMUNAL'!G39</f>
        <v>0</v>
      </c>
      <c r="H39" s="138">
        <f>'F2 SAS'!H39+'F2 FHL'!H39+'F2 ETAT-COMMUNAL'!H39</f>
        <v>0</v>
      </c>
      <c r="I39" s="138">
        <f>'F2 SAS'!I39+'F2 FHL'!I39+'F2 ETAT-COMMUNAL'!I39</f>
        <v>0</v>
      </c>
      <c r="J39" s="138">
        <f>'F2 SAS'!J39+'F2 FHL'!J39+'F2 ETAT-COMMUNAL'!J39</f>
        <v>0</v>
      </c>
      <c r="K39" s="138">
        <f>'F2 SAS'!K39+'F2 FHL'!K39+'F2 ETAT-COMMUNAL'!K39</f>
        <v>0</v>
      </c>
      <c r="L39" s="138">
        <f>'F2 SAS'!L39+'F2 FHL'!L39+'F2 ETAT-COMMUNAL'!L39</f>
        <v>0</v>
      </c>
      <c r="M39" s="138">
        <f>'F2 SAS'!M39+'F2 FHL'!M39+'F2 ETAT-COMMUNAL'!M39</f>
        <v>0</v>
      </c>
      <c r="N39" s="138">
        <f>'F2 SAS'!N39+'F2 FHL'!N39+'F2 ETAT-COMMUNAL'!N39</f>
        <v>0</v>
      </c>
      <c r="O39" s="138">
        <f>'F2 SAS'!O39+'F2 FHL'!O39+'F2 ETAT-COMMUNAL'!O39</f>
        <v>0</v>
      </c>
      <c r="P39" s="28"/>
      <c r="Q39" s="87">
        <f t="shared" ref="Q39:Q43" si="13">SUM(F39:O39)</f>
        <v>0</v>
      </c>
      <c r="R39" s="36" t="str">
        <f t="shared" ref="R39:R43" si="14">IF(Q39=D39,"OK",IF(D39&lt;&gt;Q39,"erreur"))</f>
        <v>OK</v>
      </c>
      <c r="T39" s="138">
        <f>'F2 SAS'!T39+'F2 FHL'!T39+'F2 ETAT-COMMUNAL'!T39</f>
        <v>0</v>
      </c>
      <c r="U39" s="36" t="str">
        <f t="shared" si="4"/>
        <v>OK</v>
      </c>
      <c r="W39" s="138">
        <f>'F2 SAS'!W39+'F2 FHL'!W39+'F2 ETAT-COMMUNAL'!W39</f>
        <v>0</v>
      </c>
      <c r="Y39" s="85" t="str">
        <f t="shared" ref="Y39:Y43" si="15">IF(D39="",IF(W39="","OK","erreur"),IF(W39&lt;&gt;"","OK","erreur"))</f>
        <v>OK</v>
      </c>
      <c r="AA39" s="84">
        <f>IFERROR(+W39*AA$61/W$61,0)</f>
        <v>0</v>
      </c>
    </row>
    <row r="40" spans="2:27" ht="14.95" customHeight="1">
      <c r="B40" s="11"/>
      <c r="C40" s="4" t="str">
        <f>'F2 SAS'!C40</f>
        <v>Auxiliaire de vie/Auxiliaire économe</v>
      </c>
      <c r="D40" s="138">
        <f>'F2 SAS'!D40+'F2 FHL'!D40+'F2 ETAT-COMMUNAL'!D40</f>
        <v>0</v>
      </c>
      <c r="E40" s="112"/>
      <c r="F40" s="138">
        <f>'F2 SAS'!F40+'F2 FHL'!F40+'F2 ETAT-COMMUNAL'!F40</f>
        <v>0</v>
      </c>
      <c r="G40" s="138">
        <f>'F2 SAS'!G40+'F2 FHL'!G40+'F2 ETAT-COMMUNAL'!G40</f>
        <v>0</v>
      </c>
      <c r="H40" s="138">
        <f>'F2 SAS'!H40+'F2 FHL'!H40+'F2 ETAT-COMMUNAL'!H40</f>
        <v>0</v>
      </c>
      <c r="I40" s="138">
        <f>'F2 SAS'!I40+'F2 FHL'!I40+'F2 ETAT-COMMUNAL'!I40</f>
        <v>0</v>
      </c>
      <c r="J40" s="138">
        <f>'F2 SAS'!J40+'F2 FHL'!J40+'F2 ETAT-COMMUNAL'!J40</f>
        <v>0</v>
      </c>
      <c r="K40" s="138">
        <f>'F2 SAS'!K40+'F2 FHL'!K40+'F2 ETAT-COMMUNAL'!K40</f>
        <v>0</v>
      </c>
      <c r="L40" s="138">
        <f>'F2 SAS'!L40+'F2 FHL'!L40+'F2 ETAT-COMMUNAL'!L40</f>
        <v>0</v>
      </c>
      <c r="M40" s="138">
        <f>'F2 SAS'!M40+'F2 FHL'!M40+'F2 ETAT-COMMUNAL'!M40</f>
        <v>0</v>
      </c>
      <c r="N40" s="138">
        <f>'F2 SAS'!N40+'F2 FHL'!N40+'F2 ETAT-COMMUNAL'!N40</f>
        <v>0</v>
      </c>
      <c r="O40" s="138">
        <f>'F2 SAS'!O40+'F2 FHL'!O40+'F2 ETAT-COMMUNAL'!O40</f>
        <v>0</v>
      </c>
      <c r="P40" s="28"/>
      <c r="Q40" s="84">
        <f t="shared" si="13"/>
        <v>0</v>
      </c>
      <c r="R40" s="36" t="str">
        <f t="shared" si="14"/>
        <v>OK</v>
      </c>
      <c r="T40" s="138">
        <f>'F2 SAS'!T40+'F2 FHL'!T40+'F2 ETAT-COMMUNAL'!T40</f>
        <v>0</v>
      </c>
      <c r="U40" s="36" t="str">
        <f t="shared" si="4"/>
        <v>OK</v>
      </c>
      <c r="W40" s="138">
        <f>'F2 SAS'!W40+'F2 FHL'!W40+'F2 ETAT-COMMUNAL'!W40</f>
        <v>0</v>
      </c>
      <c r="Y40" s="85" t="str">
        <f t="shared" si="15"/>
        <v>OK</v>
      </c>
      <c r="AA40" s="84">
        <f>IFERROR(+W40*AA$61/W$61,0)</f>
        <v>0</v>
      </c>
    </row>
    <row r="41" spans="2:27" ht="14.95" customHeight="1">
      <c r="B41" s="11"/>
      <c r="C41" s="4" t="str">
        <f>'F2 SAS'!C41</f>
        <v>Aide socio-familiale</v>
      </c>
      <c r="D41" s="138">
        <f>'F2 SAS'!D41+'F2 FHL'!D41+'F2 ETAT-COMMUNAL'!D41</f>
        <v>0</v>
      </c>
      <c r="E41" s="112"/>
      <c r="F41" s="138">
        <f>'F2 SAS'!F41+'F2 FHL'!F41+'F2 ETAT-COMMUNAL'!F41</f>
        <v>0</v>
      </c>
      <c r="G41" s="138">
        <f>'F2 SAS'!G41+'F2 FHL'!G41+'F2 ETAT-COMMUNAL'!G41</f>
        <v>0</v>
      </c>
      <c r="H41" s="138">
        <f>'F2 SAS'!H41+'F2 FHL'!H41+'F2 ETAT-COMMUNAL'!H41</f>
        <v>0</v>
      </c>
      <c r="I41" s="138">
        <f>'F2 SAS'!I41+'F2 FHL'!I41+'F2 ETAT-COMMUNAL'!I41</f>
        <v>0</v>
      </c>
      <c r="J41" s="138">
        <f>'F2 SAS'!J41+'F2 FHL'!J41+'F2 ETAT-COMMUNAL'!J41</f>
        <v>0</v>
      </c>
      <c r="K41" s="138">
        <f>'F2 SAS'!K41+'F2 FHL'!K41+'F2 ETAT-COMMUNAL'!K41</f>
        <v>0</v>
      </c>
      <c r="L41" s="138">
        <f>'F2 SAS'!L41+'F2 FHL'!L41+'F2 ETAT-COMMUNAL'!L41</f>
        <v>0</v>
      </c>
      <c r="M41" s="138">
        <f>'F2 SAS'!M41+'F2 FHL'!M41+'F2 ETAT-COMMUNAL'!M41</f>
        <v>0</v>
      </c>
      <c r="N41" s="138">
        <f>'F2 SAS'!N41+'F2 FHL'!N41+'F2 ETAT-COMMUNAL'!N41</f>
        <v>0</v>
      </c>
      <c r="O41" s="138">
        <f>'F2 SAS'!O41+'F2 FHL'!O41+'F2 ETAT-COMMUNAL'!O41</f>
        <v>0</v>
      </c>
      <c r="P41" s="28"/>
      <c r="Q41" s="84">
        <f t="shared" si="13"/>
        <v>0</v>
      </c>
      <c r="R41" s="36" t="str">
        <f t="shared" si="14"/>
        <v>OK</v>
      </c>
      <c r="T41" s="138">
        <f>'F2 SAS'!T41+'F2 FHL'!T41+'F2 ETAT-COMMUNAL'!T41</f>
        <v>0</v>
      </c>
      <c r="U41" s="36" t="str">
        <f t="shared" si="4"/>
        <v>OK</v>
      </c>
      <c r="W41" s="138">
        <f>'F2 SAS'!W41+'F2 FHL'!W41+'F2 ETAT-COMMUNAL'!W41</f>
        <v>0</v>
      </c>
      <c r="Y41" s="85" t="str">
        <f t="shared" si="15"/>
        <v>OK</v>
      </c>
      <c r="AA41" s="84">
        <f>IFERROR(+W41*AA$61/W$61,0)</f>
        <v>0</v>
      </c>
    </row>
    <row r="42" spans="2:27" ht="14.95" customHeight="1">
      <c r="B42" s="11"/>
      <c r="C42" s="4" t="str">
        <f>'F2 SAS'!C42</f>
        <v>Aide socio-familiale en formation</v>
      </c>
      <c r="D42" s="138">
        <f>'F2 SAS'!D42+'F2 FHL'!D42+'F2 ETAT-COMMUNAL'!D42</f>
        <v>0</v>
      </c>
      <c r="E42" s="112"/>
      <c r="F42" s="138">
        <f>'F2 SAS'!F42+'F2 FHL'!F42+'F2 ETAT-COMMUNAL'!F42</f>
        <v>0</v>
      </c>
      <c r="G42" s="138">
        <f>'F2 SAS'!G42+'F2 FHL'!G42+'F2 ETAT-COMMUNAL'!G42</f>
        <v>0</v>
      </c>
      <c r="H42" s="138">
        <f>'F2 SAS'!H42+'F2 FHL'!H42+'F2 ETAT-COMMUNAL'!H42</f>
        <v>0</v>
      </c>
      <c r="I42" s="138">
        <f>'F2 SAS'!I42+'F2 FHL'!I42+'F2 ETAT-COMMUNAL'!I42</f>
        <v>0</v>
      </c>
      <c r="J42" s="138">
        <f>'F2 SAS'!J42+'F2 FHL'!J42+'F2 ETAT-COMMUNAL'!J42</f>
        <v>0</v>
      </c>
      <c r="K42" s="138">
        <f>'F2 SAS'!K42+'F2 FHL'!K42+'F2 ETAT-COMMUNAL'!K42</f>
        <v>0</v>
      </c>
      <c r="L42" s="138">
        <f>'F2 SAS'!L42+'F2 FHL'!L42+'F2 ETAT-COMMUNAL'!L42</f>
        <v>0</v>
      </c>
      <c r="M42" s="138">
        <f>'F2 SAS'!M42+'F2 FHL'!M42+'F2 ETAT-COMMUNAL'!M42</f>
        <v>0</v>
      </c>
      <c r="N42" s="138">
        <f>'F2 SAS'!N42+'F2 FHL'!N42+'F2 ETAT-COMMUNAL'!N42</f>
        <v>0</v>
      </c>
      <c r="O42" s="138">
        <f>'F2 SAS'!O42+'F2 FHL'!O42+'F2 ETAT-COMMUNAL'!O42</f>
        <v>0</v>
      </c>
      <c r="P42" s="28"/>
      <c r="Q42" s="84">
        <f t="shared" si="13"/>
        <v>0</v>
      </c>
      <c r="R42" s="36" t="str">
        <f t="shared" si="14"/>
        <v>OK</v>
      </c>
      <c r="T42" s="138">
        <f>'F2 SAS'!T42+'F2 FHL'!T42+'F2 ETAT-COMMUNAL'!T42</f>
        <v>0</v>
      </c>
      <c r="U42" s="36" t="str">
        <f t="shared" si="4"/>
        <v>OK</v>
      </c>
      <c r="W42" s="138">
        <f>'F2 SAS'!W42+'F2 FHL'!W42+'F2 ETAT-COMMUNAL'!W42</f>
        <v>0</v>
      </c>
      <c r="Y42" s="85" t="str">
        <f t="shared" si="15"/>
        <v>OK</v>
      </c>
      <c r="AA42" s="84">
        <f>IFERROR(+W42*AA$61/W$61,0)</f>
        <v>0</v>
      </c>
    </row>
    <row r="43" spans="2:27" ht="14.95" customHeight="1">
      <c r="B43" s="11"/>
      <c r="C43" s="4" t="str">
        <f>'F2 SAS'!C43</f>
        <v>Salarié non diplômé</v>
      </c>
      <c r="D43" s="138">
        <f>'F2 SAS'!D43+'F2 FHL'!D43+'F2 ETAT-COMMUNAL'!D43</f>
        <v>0</v>
      </c>
      <c r="E43" s="112"/>
      <c r="F43" s="138">
        <f>'F2 SAS'!F43+'F2 FHL'!F43+'F2 ETAT-COMMUNAL'!F43</f>
        <v>0</v>
      </c>
      <c r="G43" s="138">
        <f>'F2 SAS'!G43+'F2 FHL'!G43+'F2 ETAT-COMMUNAL'!G43</f>
        <v>0</v>
      </c>
      <c r="H43" s="138">
        <f>'F2 SAS'!H43+'F2 FHL'!H43+'F2 ETAT-COMMUNAL'!H43</f>
        <v>0</v>
      </c>
      <c r="I43" s="138">
        <f>'F2 SAS'!I43+'F2 FHL'!I43+'F2 ETAT-COMMUNAL'!I43</f>
        <v>0</v>
      </c>
      <c r="J43" s="138">
        <f>'F2 SAS'!J43+'F2 FHL'!J43+'F2 ETAT-COMMUNAL'!J43</f>
        <v>0</v>
      </c>
      <c r="K43" s="138">
        <f>'F2 SAS'!K43+'F2 FHL'!K43+'F2 ETAT-COMMUNAL'!K43</f>
        <v>0</v>
      </c>
      <c r="L43" s="138">
        <f>'F2 SAS'!L43+'F2 FHL'!L43+'F2 ETAT-COMMUNAL'!L43</f>
        <v>0</v>
      </c>
      <c r="M43" s="138">
        <f>'F2 SAS'!M43+'F2 FHL'!M43+'F2 ETAT-COMMUNAL'!M43</f>
        <v>0</v>
      </c>
      <c r="N43" s="138">
        <f>'F2 SAS'!N43+'F2 FHL'!N43+'F2 ETAT-COMMUNAL'!N43</f>
        <v>0</v>
      </c>
      <c r="O43" s="138">
        <f>'F2 SAS'!O43+'F2 FHL'!O43+'F2 ETAT-COMMUNAL'!O43</f>
        <v>0</v>
      </c>
      <c r="P43" s="28"/>
      <c r="Q43" s="84">
        <f t="shared" si="13"/>
        <v>0</v>
      </c>
      <c r="R43" s="36" t="str">
        <f t="shared" si="14"/>
        <v>OK</v>
      </c>
      <c r="T43" s="138">
        <f>'F2 SAS'!T43+'F2 FHL'!T43+'F2 ETAT-COMMUNAL'!T43</f>
        <v>0</v>
      </c>
      <c r="U43" s="36" t="str">
        <f t="shared" si="4"/>
        <v>OK</v>
      </c>
      <c r="W43" s="138">
        <f>'F2 SAS'!W43+'F2 FHL'!W43+'F2 ETAT-COMMUNAL'!W43</f>
        <v>0</v>
      </c>
      <c r="Y43" s="85" t="str">
        <f t="shared" si="15"/>
        <v>OK</v>
      </c>
      <c r="AA43" s="84">
        <f>IFERROR(+W43*AA$61/W$61,0)</f>
        <v>0</v>
      </c>
    </row>
    <row r="44" spans="2:27" ht="14.95" customHeight="1">
      <c r="B44" s="5" t="s">
        <v>18</v>
      </c>
      <c r="C44" s="6"/>
      <c r="D44" s="114"/>
      <c r="E44" s="112"/>
      <c r="F44" s="115"/>
      <c r="G44" s="116"/>
      <c r="H44" s="116"/>
      <c r="I44" s="116"/>
      <c r="J44" s="116"/>
      <c r="K44" s="116"/>
      <c r="L44" s="116"/>
      <c r="M44" s="116"/>
      <c r="N44" s="116"/>
      <c r="O44" s="114"/>
      <c r="P44" s="28"/>
      <c r="Q44" s="104"/>
      <c r="R44" s="26"/>
      <c r="T44" s="27"/>
      <c r="U44" s="26"/>
      <c r="W44" s="104"/>
      <c r="Y44" s="17"/>
      <c r="AA44" s="104"/>
    </row>
    <row r="45" spans="2:27" ht="14.95" customHeight="1">
      <c r="B45" s="7"/>
      <c r="C45" s="2" t="str">
        <f>'F2 SAS'!C45</f>
        <v>Universitaire</v>
      </c>
      <c r="D45" s="138">
        <f>'F2 SAS'!D45+'F2 FHL'!D45+'F2 ETAT-COMMUNAL'!D45</f>
        <v>0</v>
      </c>
      <c r="E45" s="112"/>
      <c r="F45" s="138">
        <f>'F2 SAS'!F45+'F2 FHL'!F45+'F2 ETAT-COMMUNAL'!F45</f>
        <v>0</v>
      </c>
      <c r="G45" s="138">
        <f>'F2 SAS'!G45+'F2 FHL'!G45+'F2 ETAT-COMMUNAL'!G45</f>
        <v>0</v>
      </c>
      <c r="H45" s="138">
        <f>'F2 SAS'!H45+'F2 FHL'!H45+'F2 ETAT-COMMUNAL'!H45</f>
        <v>0</v>
      </c>
      <c r="I45" s="138">
        <f>'F2 SAS'!I45+'F2 FHL'!I45+'F2 ETAT-COMMUNAL'!I45</f>
        <v>0</v>
      </c>
      <c r="J45" s="138">
        <f>'F2 SAS'!J45+'F2 FHL'!J45+'F2 ETAT-COMMUNAL'!J45</f>
        <v>0</v>
      </c>
      <c r="K45" s="138">
        <f>'F2 SAS'!K45+'F2 FHL'!K45+'F2 ETAT-COMMUNAL'!K45</f>
        <v>0</v>
      </c>
      <c r="L45" s="138">
        <f>'F2 SAS'!L45+'F2 FHL'!L45+'F2 ETAT-COMMUNAL'!L45</f>
        <v>0</v>
      </c>
      <c r="M45" s="138">
        <f>'F2 SAS'!M45+'F2 FHL'!M45+'F2 ETAT-COMMUNAL'!M45</f>
        <v>0</v>
      </c>
      <c r="N45" s="138">
        <f>'F2 SAS'!N45+'F2 FHL'!N45+'F2 ETAT-COMMUNAL'!N45</f>
        <v>0</v>
      </c>
      <c r="O45" s="138">
        <f>'F2 SAS'!O45+'F2 FHL'!O45+'F2 ETAT-COMMUNAL'!O45</f>
        <v>0</v>
      </c>
      <c r="P45" s="113"/>
      <c r="Q45" s="84">
        <f t="shared" ref="Q45:Q52" si="16">SUM(F45:O45)</f>
        <v>0</v>
      </c>
      <c r="R45" s="36" t="str">
        <f t="shared" ref="R45:R52" si="17">IF(Q45=D45,"OK",IF(D45&lt;&gt;Q45,"erreur"))</f>
        <v>OK</v>
      </c>
      <c r="T45" s="138">
        <f>'F2 SAS'!T45+'F2 FHL'!T45+'F2 ETAT-COMMUNAL'!T45</f>
        <v>0</v>
      </c>
      <c r="U45" s="36" t="str">
        <f t="shared" si="4"/>
        <v>OK</v>
      </c>
      <c r="W45" s="138">
        <f>'F2 SAS'!W45+'F2 FHL'!W45+'F2 ETAT-COMMUNAL'!W45</f>
        <v>0</v>
      </c>
      <c r="Y45" s="85" t="str">
        <f t="shared" ref="Y45:Y52" si="18">IF(D45="",IF(W45="","OK","erreur"),IF(W45&lt;&gt;"","OK","erreur"))</f>
        <v>OK</v>
      </c>
      <c r="AA45" s="84">
        <f t="shared" ref="AA45:AA52" si="19">IFERROR(+W45*AA$61/W$61,0)</f>
        <v>0</v>
      </c>
    </row>
    <row r="46" spans="2:27" ht="14.95" customHeight="1">
      <c r="B46" s="7"/>
      <c r="C46" s="2" t="str">
        <f>'F2 SAS'!C46</f>
        <v>Bachelor</v>
      </c>
      <c r="D46" s="138">
        <f>'F2 SAS'!D46+'F2 FHL'!D46+'F2 ETAT-COMMUNAL'!D46</f>
        <v>0</v>
      </c>
      <c r="E46" s="112"/>
      <c r="F46" s="138">
        <f>'F2 SAS'!F46+'F2 FHL'!F46+'F2 ETAT-COMMUNAL'!F46</f>
        <v>0</v>
      </c>
      <c r="G46" s="138">
        <f>'F2 SAS'!G46+'F2 FHL'!G46+'F2 ETAT-COMMUNAL'!G46</f>
        <v>0</v>
      </c>
      <c r="H46" s="138">
        <f>'F2 SAS'!H46+'F2 FHL'!H46+'F2 ETAT-COMMUNAL'!H46</f>
        <v>0</v>
      </c>
      <c r="I46" s="138">
        <f>'F2 SAS'!I46+'F2 FHL'!I46+'F2 ETAT-COMMUNAL'!I46</f>
        <v>0</v>
      </c>
      <c r="J46" s="138">
        <f>'F2 SAS'!J46+'F2 FHL'!J46+'F2 ETAT-COMMUNAL'!J46</f>
        <v>0</v>
      </c>
      <c r="K46" s="138">
        <f>'F2 SAS'!K46+'F2 FHL'!K46+'F2 ETAT-COMMUNAL'!K46</f>
        <v>0</v>
      </c>
      <c r="L46" s="138">
        <f>'F2 SAS'!L46+'F2 FHL'!L46+'F2 ETAT-COMMUNAL'!L46</f>
        <v>0</v>
      </c>
      <c r="M46" s="138">
        <f>'F2 SAS'!M46+'F2 FHL'!M46+'F2 ETAT-COMMUNAL'!M46</f>
        <v>0</v>
      </c>
      <c r="N46" s="138">
        <f>'F2 SAS'!N46+'F2 FHL'!N46+'F2 ETAT-COMMUNAL'!N46</f>
        <v>0</v>
      </c>
      <c r="O46" s="138">
        <f>'F2 SAS'!O46+'F2 FHL'!O46+'F2 ETAT-COMMUNAL'!O46</f>
        <v>0</v>
      </c>
      <c r="P46" s="113"/>
      <c r="Q46" s="84">
        <f t="shared" si="16"/>
        <v>0</v>
      </c>
      <c r="R46" s="36" t="str">
        <f t="shared" si="17"/>
        <v>OK</v>
      </c>
      <c r="T46" s="138">
        <f>'F2 SAS'!T46+'F2 FHL'!T46+'F2 ETAT-COMMUNAL'!T46</f>
        <v>0</v>
      </c>
      <c r="U46" s="36" t="str">
        <f t="shared" si="4"/>
        <v>OK</v>
      </c>
      <c r="W46" s="138">
        <f>'F2 SAS'!W46+'F2 FHL'!W46+'F2 ETAT-COMMUNAL'!W46</f>
        <v>0</v>
      </c>
      <c r="Y46" s="85" t="str">
        <f t="shared" si="18"/>
        <v>OK</v>
      </c>
      <c r="AA46" s="84">
        <f t="shared" si="19"/>
        <v>0</v>
      </c>
    </row>
    <row r="47" spans="2:27" ht="14.95" customHeight="1">
      <c r="B47" s="7"/>
      <c r="C47" s="2" t="str">
        <f>'F2 SAS'!C47</f>
        <v>BTS</v>
      </c>
      <c r="D47" s="138">
        <f>'F2 SAS'!D47+'F2 FHL'!D47+'F2 ETAT-COMMUNAL'!D47</f>
        <v>0</v>
      </c>
      <c r="E47" s="112"/>
      <c r="F47" s="138">
        <f>'F2 SAS'!F47+'F2 FHL'!F47+'F2 ETAT-COMMUNAL'!F47</f>
        <v>0</v>
      </c>
      <c r="G47" s="138">
        <f>'F2 SAS'!G47+'F2 FHL'!G47+'F2 ETAT-COMMUNAL'!G47</f>
        <v>0</v>
      </c>
      <c r="H47" s="138">
        <f>'F2 SAS'!H47+'F2 FHL'!H47+'F2 ETAT-COMMUNAL'!H47</f>
        <v>0</v>
      </c>
      <c r="I47" s="138">
        <f>'F2 SAS'!I47+'F2 FHL'!I47+'F2 ETAT-COMMUNAL'!I47</f>
        <v>0</v>
      </c>
      <c r="J47" s="138">
        <f>'F2 SAS'!J47+'F2 FHL'!J47+'F2 ETAT-COMMUNAL'!J47</f>
        <v>0</v>
      </c>
      <c r="K47" s="138">
        <f>'F2 SAS'!K47+'F2 FHL'!K47+'F2 ETAT-COMMUNAL'!K47</f>
        <v>0</v>
      </c>
      <c r="L47" s="138">
        <f>'F2 SAS'!L47+'F2 FHL'!L47+'F2 ETAT-COMMUNAL'!L47</f>
        <v>0</v>
      </c>
      <c r="M47" s="138">
        <f>'F2 SAS'!M47+'F2 FHL'!M47+'F2 ETAT-COMMUNAL'!M47</f>
        <v>0</v>
      </c>
      <c r="N47" s="138">
        <f>'F2 SAS'!N47+'F2 FHL'!N47+'F2 ETAT-COMMUNAL'!N47</f>
        <v>0</v>
      </c>
      <c r="O47" s="138">
        <f>'F2 SAS'!O47+'F2 FHL'!O47+'F2 ETAT-COMMUNAL'!O47</f>
        <v>0</v>
      </c>
      <c r="P47" s="113"/>
      <c r="Q47" s="84">
        <f t="shared" si="16"/>
        <v>0</v>
      </c>
      <c r="R47" s="36" t="str">
        <f t="shared" si="17"/>
        <v>OK</v>
      </c>
      <c r="T47" s="138">
        <f>'F2 SAS'!T47+'F2 FHL'!T47+'F2 ETAT-COMMUNAL'!T47</f>
        <v>0</v>
      </c>
      <c r="U47" s="36" t="str">
        <f t="shared" si="4"/>
        <v>OK</v>
      </c>
      <c r="W47" s="138">
        <f>'F2 SAS'!W47+'F2 FHL'!W47+'F2 ETAT-COMMUNAL'!W47</f>
        <v>0</v>
      </c>
      <c r="Y47" s="85" t="str">
        <f t="shared" si="18"/>
        <v>OK</v>
      </c>
      <c r="AA47" s="84">
        <f t="shared" si="19"/>
        <v>0</v>
      </c>
    </row>
    <row r="48" spans="2:27" ht="14.95" customHeight="1">
      <c r="B48" s="7"/>
      <c r="C48" s="2" t="str">
        <f>'F2 SAS'!C48</f>
        <v>Bac</v>
      </c>
      <c r="D48" s="138">
        <f>'F2 SAS'!D48+'F2 FHL'!D48+'F2 ETAT-COMMUNAL'!D48</f>
        <v>0</v>
      </c>
      <c r="E48" s="112"/>
      <c r="F48" s="138">
        <f>'F2 SAS'!F48+'F2 FHL'!F48+'F2 ETAT-COMMUNAL'!F48</f>
        <v>0</v>
      </c>
      <c r="G48" s="138">
        <f>'F2 SAS'!G48+'F2 FHL'!G48+'F2 ETAT-COMMUNAL'!G48</f>
        <v>0</v>
      </c>
      <c r="H48" s="138">
        <f>'F2 SAS'!H48+'F2 FHL'!H48+'F2 ETAT-COMMUNAL'!H48</f>
        <v>0</v>
      </c>
      <c r="I48" s="138">
        <f>'F2 SAS'!I48+'F2 FHL'!I48+'F2 ETAT-COMMUNAL'!I48</f>
        <v>0</v>
      </c>
      <c r="J48" s="138">
        <f>'F2 SAS'!J48+'F2 FHL'!J48+'F2 ETAT-COMMUNAL'!J48</f>
        <v>0</v>
      </c>
      <c r="K48" s="138">
        <f>'F2 SAS'!K48+'F2 FHL'!K48+'F2 ETAT-COMMUNAL'!K48</f>
        <v>0</v>
      </c>
      <c r="L48" s="138">
        <f>'F2 SAS'!L48+'F2 FHL'!L48+'F2 ETAT-COMMUNAL'!L48</f>
        <v>0</v>
      </c>
      <c r="M48" s="138">
        <f>'F2 SAS'!M48+'F2 FHL'!M48+'F2 ETAT-COMMUNAL'!M48</f>
        <v>0</v>
      </c>
      <c r="N48" s="138">
        <f>'F2 SAS'!N48+'F2 FHL'!N48+'F2 ETAT-COMMUNAL'!N48</f>
        <v>0</v>
      </c>
      <c r="O48" s="138">
        <f>'F2 SAS'!O48+'F2 FHL'!O48+'F2 ETAT-COMMUNAL'!O48</f>
        <v>0</v>
      </c>
      <c r="P48" s="113"/>
      <c r="Q48" s="84">
        <f t="shared" si="16"/>
        <v>0</v>
      </c>
      <c r="R48" s="36" t="str">
        <f t="shared" si="17"/>
        <v>OK</v>
      </c>
      <c r="T48" s="138">
        <f>'F2 SAS'!T48+'F2 FHL'!T48+'F2 ETAT-COMMUNAL'!T48</f>
        <v>0</v>
      </c>
      <c r="U48" s="36" t="str">
        <f t="shared" si="4"/>
        <v>OK</v>
      </c>
      <c r="W48" s="138">
        <f>'F2 SAS'!W48+'F2 FHL'!W48+'F2 ETAT-COMMUNAL'!W48</f>
        <v>0</v>
      </c>
      <c r="Y48" s="85" t="str">
        <f t="shared" si="18"/>
        <v>OK</v>
      </c>
      <c r="AA48" s="84">
        <f t="shared" si="19"/>
        <v>0</v>
      </c>
    </row>
    <row r="49" spans="2:28" ht="14.95" customHeight="1">
      <c r="B49" s="7"/>
      <c r="C49" s="2" t="str">
        <f>'F2 SAS'!C49</f>
        <v>Salarié avec 3ième sec. ou ens. moyen</v>
      </c>
      <c r="D49" s="138">
        <f>'F2 SAS'!D49+'F2 FHL'!D49+'F2 ETAT-COMMUNAL'!D49</f>
        <v>0</v>
      </c>
      <c r="E49" s="112"/>
      <c r="F49" s="138">
        <f>'F2 SAS'!F49+'F2 FHL'!F49+'F2 ETAT-COMMUNAL'!F49</f>
        <v>0</v>
      </c>
      <c r="G49" s="138">
        <f>'F2 SAS'!G49+'F2 FHL'!G49+'F2 ETAT-COMMUNAL'!G49</f>
        <v>0</v>
      </c>
      <c r="H49" s="138">
        <f>'F2 SAS'!H49+'F2 FHL'!H49+'F2 ETAT-COMMUNAL'!H49</f>
        <v>0</v>
      </c>
      <c r="I49" s="138">
        <f>'F2 SAS'!I49+'F2 FHL'!I49+'F2 ETAT-COMMUNAL'!I49</f>
        <v>0</v>
      </c>
      <c r="J49" s="138">
        <f>'F2 SAS'!J49+'F2 FHL'!J49+'F2 ETAT-COMMUNAL'!J49</f>
        <v>0</v>
      </c>
      <c r="K49" s="138">
        <f>'F2 SAS'!K49+'F2 FHL'!K49+'F2 ETAT-COMMUNAL'!K49</f>
        <v>0</v>
      </c>
      <c r="L49" s="138">
        <f>'F2 SAS'!L49+'F2 FHL'!L49+'F2 ETAT-COMMUNAL'!L49</f>
        <v>0</v>
      </c>
      <c r="M49" s="138">
        <f>'F2 SAS'!M49+'F2 FHL'!M49+'F2 ETAT-COMMUNAL'!M49</f>
        <v>0</v>
      </c>
      <c r="N49" s="138">
        <f>'F2 SAS'!N49+'F2 FHL'!N49+'F2 ETAT-COMMUNAL'!N49</f>
        <v>0</v>
      </c>
      <c r="O49" s="138">
        <f>'F2 SAS'!O49+'F2 FHL'!O49+'F2 ETAT-COMMUNAL'!O49</f>
        <v>0</v>
      </c>
      <c r="P49" s="113"/>
      <c r="Q49" s="84">
        <f t="shared" si="16"/>
        <v>0</v>
      </c>
      <c r="R49" s="36" t="str">
        <f t="shared" si="17"/>
        <v>OK</v>
      </c>
      <c r="T49" s="138">
        <f>'F2 SAS'!T49+'F2 FHL'!T49+'F2 ETAT-COMMUNAL'!T49</f>
        <v>0</v>
      </c>
      <c r="U49" s="36" t="str">
        <f t="shared" si="4"/>
        <v>OK</v>
      </c>
      <c r="W49" s="138">
        <f>'F2 SAS'!W49+'F2 FHL'!W49+'F2 ETAT-COMMUNAL'!W49</f>
        <v>0</v>
      </c>
      <c r="Y49" s="85" t="str">
        <f t="shared" si="18"/>
        <v>OK</v>
      </c>
      <c r="AA49" s="84">
        <f t="shared" si="19"/>
        <v>0</v>
      </c>
    </row>
    <row r="50" spans="2:28" ht="14.95" customHeight="1">
      <c r="B50" s="7"/>
      <c r="C50" s="2" t="str">
        <f>'F2 SAS'!C50</f>
        <v>Salarié avec 5ième sec. ou 9ième moyen</v>
      </c>
      <c r="D50" s="138">
        <f>'F2 SAS'!D50+'F2 FHL'!D50+'F2 ETAT-COMMUNAL'!D50</f>
        <v>0</v>
      </c>
      <c r="E50" s="112"/>
      <c r="F50" s="138">
        <f>'F2 SAS'!F50+'F2 FHL'!F50+'F2 ETAT-COMMUNAL'!F50</f>
        <v>0</v>
      </c>
      <c r="G50" s="138">
        <f>'F2 SAS'!G50+'F2 FHL'!G50+'F2 ETAT-COMMUNAL'!G50</f>
        <v>0</v>
      </c>
      <c r="H50" s="138">
        <f>'F2 SAS'!H50+'F2 FHL'!H50+'F2 ETAT-COMMUNAL'!H50</f>
        <v>0</v>
      </c>
      <c r="I50" s="138">
        <f>'F2 SAS'!I50+'F2 FHL'!I50+'F2 ETAT-COMMUNAL'!I50</f>
        <v>0</v>
      </c>
      <c r="J50" s="138">
        <f>'F2 SAS'!J50+'F2 FHL'!J50+'F2 ETAT-COMMUNAL'!J50</f>
        <v>0</v>
      </c>
      <c r="K50" s="138">
        <f>'F2 SAS'!K50+'F2 FHL'!K50+'F2 ETAT-COMMUNAL'!K50</f>
        <v>0</v>
      </c>
      <c r="L50" s="138">
        <f>'F2 SAS'!L50+'F2 FHL'!L50+'F2 ETAT-COMMUNAL'!L50</f>
        <v>0</v>
      </c>
      <c r="M50" s="138">
        <f>'F2 SAS'!M50+'F2 FHL'!M50+'F2 ETAT-COMMUNAL'!M50</f>
        <v>0</v>
      </c>
      <c r="N50" s="138">
        <f>'F2 SAS'!N50+'F2 FHL'!N50+'F2 ETAT-COMMUNAL'!N50</f>
        <v>0</v>
      </c>
      <c r="O50" s="138">
        <f>'F2 SAS'!O50+'F2 FHL'!O50+'F2 ETAT-COMMUNAL'!O50</f>
        <v>0</v>
      </c>
      <c r="P50" s="113"/>
      <c r="Q50" s="84">
        <f t="shared" si="16"/>
        <v>0</v>
      </c>
      <c r="R50" s="36" t="str">
        <f t="shared" si="17"/>
        <v>OK</v>
      </c>
      <c r="T50" s="138">
        <f>'F2 SAS'!T50+'F2 FHL'!T50+'F2 ETAT-COMMUNAL'!T50</f>
        <v>0</v>
      </c>
      <c r="U50" s="36" t="str">
        <f t="shared" si="4"/>
        <v>OK</v>
      </c>
      <c r="W50" s="138">
        <f>'F2 SAS'!W50+'F2 FHL'!W50+'F2 ETAT-COMMUNAL'!W50</f>
        <v>0</v>
      </c>
      <c r="Y50" s="85" t="str">
        <f t="shared" si="18"/>
        <v>OK</v>
      </c>
      <c r="AA50" s="84">
        <f t="shared" si="19"/>
        <v>0</v>
      </c>
    </row>
    <row r="51" spans="2:28" ht="14.95" customHeight="1">
      <c r="B51" s="7"/>
      <c r="C51" s="2" t="str">
        <f>'F2 SAS'!C51</f>
        <v>Salarié sans 5ième sec. ou 9ième moyen</v>
      </c>
      <c r="D51" s="138">
        <f>'F2 SAS'!D51+'F2 FHL'!D51+'F2 ETAT-COMMUNAL'!D51</f>
        <v>0</v>
      </c>
      <c r="E51" s="112"/>
      <c r="F51" s="138">
        <f>'F2 SAS'!F51+'F2 FHL'!F51+'F2 ETAT-COMMUNAL'!F51</f>
        <v>0</v>
      </c>
      <c r="G51" s="138">
        <f>'F2 SAS'!G51+'F2 FHL'!G51+'F2 ETAT-COMMUNAL'!G51</f>
        <v>0</v>
      </c>
      <c r="H51" s="138">
        <f>'F2 SAS'!H51+'F2 FHL'!H51+'F2 ETAT-COMMUNAL'!H51</f>
        <v>0</v>
      </c>
      <c r="I51" s="138">
        <f>'F2 SAS'!I51+'F2 FHL'!I51+'F2 ETAT-COMMUNAL'!I51</f>
        <v>0</v>
      </c>
      <c r="J51" s="138">
        <f>'F2 SAS'!J51+'F2 FHL'!J51+'F2 ETAT-COMMUNAL'!J51</f>
        <v>0</v>
      </c>
      <c r="K51" s="138">
        <f>'F2 SAS'!K51+'F2 FHL'!K51+'F2 ETAT-COMMUNAL'!K51</f>
        <v>0</v>
      </c>
      <c r="L51" s="138">
        <f>'F2 SAS'!L51+'F2 FHL'!L51+'F2 ETAT-COMMUNAL'!L51</f>
        <v>0</v>
      </c>
      <c r="M51" s="138">
        <f>'F2 SAS'!M51+'F2 FHL'!M51+'F2 ETAT-COMMUNAL'!M51</f>
        <v>0</v>
      </c>
      <c r="N51" s="138">
        <f>'F2 SAS'!N51+'F2 FHL'!N51+'F2 ETAT-COMMUNAL'!N51</f>
        <v>0</v>
      </c>
      <c r="O51" s="138">
        <f>'F2 SAS'!O51+'F2 FHL'!O51+'F2 ETAT-COMMUNAL'!O51</f>
        <v>0</v>
      </c>
      <c r="P51" s="113"/>
      <c r="Q51" s="84">
        <f t="shared" si="16"/>
        <v>0</v>
      </c>
      <c r="R51" s="36" t="str">
        <f t="shared" si="17"/>
        <v>OK</v>
      </c>
      <c r="T51" s="138">
        <f>'F2 SAS'!T51+'F2 FHL'!T51+'F2 ETAT-COMMUNAL'!T51</f>
        <v>0</v>
      </c>
      <c r="U51" s="36" t="str">
        <f t="shared" si="4"/>
        <v>OK</v>
      </c>
      <c r="W51" s="138">
        <f>'F2 SAS'!W51+'F2 FHL'!W51+'F2 ETAT-COMMUNAL'!W51</f>
        <v>0</v>
      </c>
      <c r="Y51" s="85" t="str">
        <f t="shared" si="18"/>
        <v>OK</v>
      </c>
      <c r="AA51" s="84">
        <f t="shared" si="19"/>
        <v>0</v>
      </c>
    </row>
    <row r="52" spans="2:28" ht="14.95" customHeight="1">
      <c r="B52" s="7"/>
      <c r="C52" s="2" t="str">
        <f>'F2 SAS'!C52</f>
        <v>Salarié non diplômé</v>
      </c>
      <c r="D52" s="138">
        <f>'F2 SAS'!D52+'F2 FHL'!D52+'F2 ETAT-COMMUNAL'!D52</f>
        <v>0</v>
      </c>
      <c r="E52" s="112"/>
      <c r="F52" s="138">
        <f>'F2 SAS'!F52+'F2 FHL'!F52+'F2 ETAT-COMMUNAL'!F52</f>
        <v>0</v>
      </c>
      <c r="G52" s="138">
        <f>'F2 SAS'!G52+'F2 FHL'!G52+'F2 ETAT-COMMUNAL'!G52</f>
        <v>0</v>
      </c>
      <c r="H52" s="138">
        <f>'F2 SAS'!H52+'F2 FHL'!H52+'F2 ETAT-COMMUNAL'!H52</f>
        <v>0</v>
      </c>
      <c r="I52" s="138">
        <f>'F2 SAS'!I52+'F2 FHL'!I52+'F2 ETAT-COMMUNAL'!I52</f>
        <v>0</v>
      </c>
      <c r="J52" s="138">
        <f>'F2 SAS'!J52+'F2 FHL'!J52+'F2 ETAT-COMMUNAL'!J52</f>
        <v>0</v>
      </c>
      <c r="K52" s="138">
        <f>'F2 SAS'!K52+'F2 FHL'!K52+'F2 ETAT-COMMUNAL'!K52</f>
        <v>0</v>
      </c>
      <c r="L52" s="138">
        <f>'F2 SAS'!L52+'F2 FHL'!L52+'F2 ETAT-COMMUNAL'!L52</f>
        <v>0</v>
      </c>
      <c r="M52" s="138">
        <f>'F2 SAS'!M52+'F2 FHL'!M52+'F2 ETAT-COMMUNAL'!M52</f>
        <v>0</v>
      </c>
      <c r="N52" s="138">
        <f>'F2 SAS'!N52+'F2 FHL'!N52+'F2 ETAT-COMMUNAL'!N52</f>
        <v>0</v>
      </c>
      <c r="O52" s="138">
        <f>'F2 SAS'!O52+'F2 FHL'!O52+'F2 ETAT-COMMUNAL'!O52</f>
        <v>0</v>
      </c>
      <c r="P52" s="113"/>
      <c r="Q52" s="86">
        <f t="shared" si="16"/>
        <v>0</v>
      </c>
      <c r="R52" s="36" t="str">
        <f t="shared" si="17"/>
        <v>OK</v>
      </c>
      <c r="T52" s="138">
        <f>'F2 SAS'!T52+'F2 FHL'!T52+'F2 ETAT-COMMUNAL'!T52</f>
        <v>0</v>
      </c>
      <c r="U52" s="36" t="str">
        <f t="shared" si="4"/>
        <v>OK</v>
      </c>
      <c r="W52" s="138">
        <f>'F2 SAS'!W52+'F2 FHL'!W52+'F2 ETAT-COMMUNAL'!W52</f>
        <v>0</v>
      </c>
      <c r="Y52" s="85" t="str">
        <f t="shared" si="18"/>
        <v>OK</v>
      </c>
      <c r="AA52" s="84">
        <f t="shared" si="19"/>
        <v>0</v>
      </c>
    </row>
    <row r="53" spans="2:28" ht="14.95" customHeight="1">
      <c r="B53" s="5" t="s">
        <v>34</v>
      </c>
      <c r="C53" s="6"/>
      <c r="D53" s="114"/>
      <c r="E53" s="112"/>
      <c r="F53" s="115"/>
      <c r="G53" s="116"/>
      <c r="H53" s="116"/>
      <c r="I53" s="116"/>
      <c r="J53" s="116"/>
      <c r="K53" s="116"/>
      <c r="L53" s="116"/>
      <c r="M53" s="116"/>
      <c r="N53" s="116"/>
      <c r="O53" s="114"/>
      <c r="P53" s="28"/>
      <c r="Q53" s="104"/>
      <c r="R53" s="26"/>
      <c r="T53" s="27"/>
      <c r="U53" s="26"/>
      <c r="W53" s="27"/>
      <c r="Y53" s="17"/>
      <c r="AA53" s="104"/>
    </row>
    <row r="54" spans="2:28" ht="14.95" customHeight="1">
      <c r="B54" s="11"/>
      <c r="C54" s="4" t="str">
        <f>'F2 SAS'!C54</f>
        <v>Salarié avec CATP ou CAP</v>
      </c>
      <c r="D54" s="138">
        <f>'F2 SAS'!D54+'F2 FHL'!D54+'F2 ETAT-COMMUNAL'!D54</f>
        <v>0</v>
      </c>
      <c r="E54" s="112"/>
      <c r="F54" s="138">
        <f>'F2 SAS'!F54+'F2 FHL'!F54+'F2 ETAT-COMMUNAL'!F54</f>
        <v>0</v>
      </c>
      <c r="G54" s="138">
        <f>'F2 SAS'!G54+'F2 FHL'!G54+'F2 ETAT-COMMUNAL'!G54</f>
        <v>0</v>
      </c>
      <c r="H54" s="138">
        <f>'F2 SAS'!H54+'F2 FHL'!H54+'F2 ETAT-COMMUNAL'!H54</f>
        <v>0</v>
      </c>
      <c r="I54" s="138">
        <f>'F2 SAS'!I54+'F2 FHL'!I54+'F2 ETAT-COMMUNAL'!I54</f>
        <v>0</v>
      </c>
      <c r="J54" s="138">
        <f>'F2 SAS'!J54+'F2 FHL'!J54+'F2 ETAT-COMMUNAL'!J54</f>
        <v>0</v>
      </c>
      <c r="K54" s="138">
        <f>'F2 SAS'!K54+'F2 FHL'!K54+'F2 ETAT-COMMUNAL'!K54</f>
        <v>0</v>
      </c>
      <c r="L54" s="138">
        <f>'F2 SAS'!L54+'F2 FHL'!L54+'F2 ETAT-COMMUNAL'!L54</f>
        <v>0</v>
      </c>
      <c r="M54" s="138">
        <f>'F2 SAS'!M54+'F2 FHL'!M54+'F2 ETAT-COMMUNAL'!M54</f>
        <v>0</v>
      </c>
      <c r="N54" s="138">
        <f>'F2 SAS'!N54+'F2 FHL'!N54+'F2 ETAT-COMMUNAL'!N54</f>
        <v>0</v>
      </c>
      <c r="O54" s="138">
        <f>'F2 SAS'!O54+'F2 FHL'!O54+'F2 ETAT-COMMUNAL'!O54</f>
        <v>0</v>
      </c>
      <c r="P54" s="113"/>
      <c r="Q54" s="87">
        <f t="shared" ref="Q54:Q59" si="20">SUM(F54:O54)</f>
        <v>0</v>
      </c>
      <c r="R54" s="36" t="str">
        <f t="shared" ref="R54:R59" si="21">IF(Q54=D54,"OK",IF(D54&lt;&gt;Q54,"erreur"))</f>
        <v>OK</v>
      </c>
      <c r="T54" s="138">
        <f>'F2 SAS'!T54+'F2 FHL'!T54+'F2 ETAT-COMMUNAL'!T54</f>
        <v>0</v>
      </c>
      <c r="U54" s="36" t="str">
        <f t="shared" si="4"/>
        <v>OK</v>
      </c>
      <c r="W54" s="138">
        <f>'F2 SAS'!W54+'F2 FHL'!W54+'F2 ETAT-COMMUNAL'!W54</f>
        <v>0</v>
      </c>
      <c r="Y54" s="85" t="str">
        <f t="shared" ref="Y54:Y59" si="22">IF(D54="",IF(W54="","OK","erreur"),IF(W54&lt;&gt;"","OK","erreur"))</f>
        <v>OK</v>
      </c>
      <c r="AA54" s="84">
        <f t="shared" ref="AA54:AA59" si="23">IFERROR(+W54*AA$61/W$61,0)</f>
        <v>0</v>
      </c>
    </row>
    <row r="55" spans="2:28" ht="14.95" customHeight="1">
      <c r="B55" s="11"/>
      <c r="C55" s="4" t="str">
        <f>'F2 SAS'!C55</f>
        <v>Salarié sans CATP</v>
      </c>
      <c r="D55" s="138">
        <f>'F2 SAS'!D55+'F2 FHL'!D55+'F2 ETAT-COMMUNAL'!D55</f>
        <v>0</v>
      </c>
      <c r="E55" s="112"/>
      <c r="F55" s="138">
        <f>'F2 SAS'!F55+'F2 FHL'!F55+'F2 ETAT-COMMUNAL'!F55</f>
        <v>0</v>
      </c>
      <c r="G55" s="138">
        <f>'F2 SAS'!G55+'F2 FHL'!G55+'F2 ETAT-COMMUNAL'!G55</f>
        <v>0</v>
      </c>
      <c r="H55" s="138">
        <f>'F2 SAS'!H55+'F2 FHL'!H55+'F2 ETAT-COMMUNAL'!H55</f>
        <v>0</v>
      </c>
      <c r="I55" s="138">
        <f>'F2 SAS'!I55+'F2 FHL'!I55+'F2 ETAT-COMMUNAL'!I55</f>
        <v>0</v>
      </c>
      <c r="J55" s="138">
        <f>'F2 SAS'!J55+'F2 FHL'!J55+'F2 ETAT-COMMUNAL'!J55</f>
        <v>0</v>
      </c>
      <c r="K55" s="138">
        <f>'F2 SAS'!K55+'F2 FHL'!K55+'F2 ETAT-COMMUNAL'!K55</f>
        <v>0</v>
      </c>
      <c r="L55" s="138">
        <f>'F2 SAS'!L55+'F2 FHL'!L55+'F2 ETAT-COMMUNAL'!L55</f>
        <v>0</v>
      </c>
      <c r="M55" s="138">
        <f>'F2 SAS'!M55+'F2 FHL'!M55+'F2 ETAT-COMMUNAL'!M55</f>
        <v>0</v>
      </c>
      <c r="N55" s="138">
        <f>'F2 SAS'!N55+'F2 FHL'!N55+'F2 ETAT-COMMUNAL'!N55</f>
        <v>0</v>
      </c>
      <c r="O55" s="138">
        <f>'F2 SAS'!O55+'F2 FHL'!O55+'F2 ETAT-COMMUNAL'!O55</f>
        <v>0</v>
      </c>
      <c r="P55" s="113"/>
      <c r="Q55" s="84">
        <f t="shared" si="20"/>
        <v>0</v>
      </c>
      <c r="R55" s="36" t="str">
        <f t="shared" si="21"/>
        <v>OK</v>
      </c>
      <c r="T55" s="138">
        <f>'F2 SAS'!T55+'F2 FHL'!T55+'F2 ETAT-COMMUNAL'!T55</f>
        <v>0</v>
      </c>
      <c r="U55" s="36" t="str">
        <f t="shared" si="4"/>
        <v>OK</v>
      </c>
      <c r="W55" s="138">
        <f>'F2 SAS'!W55+'F2 FHL'!W55+'F2 ETAT-COMMUNAL'!W55</f>
        <v>0</v>
      </c>
      <c r="Y55" s="85" t="str">
        <f t="shared" si="22"/>
        <v>OK</v>
      </c>
      <c r="AA55" s="84">
        <f t="shared" si="23"/>
        <v>0</v>
      </c>
    </row>
    <row r="56" spans="2:28" ht="14.95" customHeight="1">
      <c r="B56" s="11"/>
      <c r="C56" s="4" t="str">
        <f>'F2 SAS'!C56</f>
        <v>Salarié non diplômé - Nettoyage</v>
      </c>
      <c r="D56" s="138">
        <f>'F2 SAS'!D56+'F2 FHL'!D56+'F2 ETAT-COMMUNAL'!D56</f>
        <v>0</v>
      </c>
      <c r="E56" s="112"/>
      <c r="F56" s="138">
        <f>'F2 SAS'!F56+'F2 FHL'!F56+'F2 ETAT-COMMUNAL'!F56</f>
        <v>0</v>
      </c>
      <c r="G56" s="138">
        <f>'F2 SAS'!G56+'F2 FHL'!G56+'F2 ETAT-COMMUNAL'!G56</f>
        <v>0</v>
      </c>
      <c r="H56" s="138">
        <f>'F2 SAS'!H56+'F2 FHL'!H56+'F2 ETAT-COMMUNAL'!H56</f>
        <v>0</v>
      </c>
      <c r="I56" s="138">
        <f>'F2 SAS'!I56+'F2 FHL'!I56+'F2 ETAT-COMMUNAL'!I56</f>
        <v>0</v>
      </c>
      <c r="J56" s="138">
        <f>'F2 SAS'!J56+'F2 FHL'!J56+'F2 ETAT-COMMUNAL'!J56</f>
        <v>0</v>
      </c>
      <c r="K56" s="138">
        <f>'F2 SAS'!K56+'F2 FHL'!K56+'F2 ETAT-COMMUNAL'!K56</f>
        <v>0</v>
      </c>
      <c r="L56" s="138">
        <f>'F2 SAS'!L56+'F2 FHL'!L56+'F2 ETAT-COMMUNAL'!L56</f>
        <v>0</v>
      </c>
      <c r="M56" s="138">
        <f>'F2 SAS'!M56+'F2 FHL'!M56+'F2 ETAT-COMMUNAL'!M56</f>
        <v>0</v>
      </c>
      <c r="N56" s="138">
        <f>'F2 SAS'!N56+'F2 FHL'!N56+'F2 ETAT-COMMUNAL'!N56</f>
        <v>0</v>
      </c>
      <c r="O56" s="138">
        <f>'F2 SAS'!O56+'F2 FHL'!O56+'F2 ETAT-COMMUNAL'!O56</f>
        <v>0</v>
      </c>
      <c r="P56" s="113"/>
      <c r="Q56" s="84">
        <f t="shared" si="20"/>
        <v>0</v>
      </c>
      <c r="R56" s="36" t="str">
        <f t="shared" si="21"/>
        <v>OK</v>
      </c>
      <c r="T56" s="138">
        <f>'F2 SAS'!T56+'F2 FHL'!T56+'F2 ETAT-COMMUNAL'!T56</f>
        <v>0</v>
      </c>
      <c r="U56" s="36" t="str">
        <f t="shared" si="4"/>
        <v>OK</v>
      </c>
      <c r="W56" s="138">
        <f>'F2 SAS'!W56+'F2 FHL'!W56+'F2 ETAT-COMMUNAL'!W56</f>
        <v>0</v>
      </c>
      <c r="Y56" s="85" t="str">
        <f t="shared" si="22"/>
        <v>OK</v>
      </c>
      <c r="AA56" s="84">
        <f t="shared" si="23"/>
        <v>0</v>
      </c>
    </row>
    <row r="57" spans="2:28" ht="14.95" customHeight="1">
      <c r="B57" s="11"/>
      <c r="C57" s="4" t="str">
        <f>'F2 SAS'!C57</f>
        <v>Salarié non diplômé - Aide cuisinière</v>
      </c>
      <c r="D57" s="138">
        <f>'F2 SAS'!D57+'F2 FHL'!D57+'F2 ETAT-COMMUNAL'!D57</f>
        <v>0</v>
      </c>
      <c r="E57" s="112"/>
      <c r="F57" s="138">
        <f>'F2 SAS'!F57+'F2 FHL'!F57+'F2 ETAT-COMMUNAL'!F57</f>
        <v>0</v>
      </c>
      <c r="G57" s="138">
        <f>'F2 SAS'!G57+'F2 FHL'!G57+'F2 ETAT-COMMUNAL'!G57</f>
        <v>0</v>
      </c>
      <c r="H57" s="138">
        <f>'F2 SAS'!H57+'F2 FHL'!H57+'F2 ETAT-COMMUNAL'!H57</f>
        <v>0</v>
      </c>
      <c r="I57" s="138">
        <f>'F2 SAS'!I57+'F2 FHL'!I57+'F2 ETAT-COMMUNAL'!I57</f>
        <v>0</v>
      </c>
      <c r="J57" s="138">
        <f>'F2 SAS'!J57+'F2 FHL'!J57+'F2 ETAT-COMMUNAL'!J57</f>
        <v>0</v>
      </c>
      <c r="K57" s="138">
        <f>'F2 SAS'!K57+'F2 FHL'!K57+'F2 ETAT-COMMUNAL'!K57</f>
        <v>0</v>
      </c>
      <c r="L57" s="138">
        <f>'F2 SAS'!L57+'F2 FHL'!L57+'F2 ETAT-COMMUNAL'!L57</f>
        <v>0</v>
      </c>
      <c r="M57" s="138">
        <f>'F2 SAS'!M57+'F2 FHL'!M57+'F2 ETAT-COMMUNAL'!M57</f>
        <v>0</v>
      </c>
      <c r="N57" s="138">
        <f>'F2 SAS'!N57+'F2 FHL'!N57+'F2 ETAT-COMMUNAL'!N57</f>
        <v>0</v>
      </c>
      <c r="O57" s="138">
        <f>'F2 SAS'!O57+'F2 FHL'!O57+'F2 ETAT-COMMUNAL'!O57</f>
        <v>0</v>
      </c>
      <c r="P57" s="113"/>
      <c r="Q57" s="84">
        <f t="shared" si="20"/>
        <v>0</v>
      </c>
      <c r="R57" s="36" t="str">
        <f t="shared" si="21"/>
        <v>OK</v>
      </c>
      <c r="T57" s="138">
        <f>'F2 SAS'!T57+'F2 FHL'!T57+'F2 ETAT-COMMUNAL'!T57</f>
        <v>0</v>
      </c>
      <c r="U57" s="36" t="str">
        <f t="shared" si="4"/>
        <v>OK</v>
      </c>
      <c r="W57" s="138">
        <f>'F2 SAS'!W57+'F2 FHL'!W57+'F2 ETAT-COMMUNAL'!W57</f>
        <v>0</v>
      </c>
      <c r="Y57" s="85" t="str">
        <f t="shared" si="22"/>
        <v>OK</v>
      </c>
      <c r="AA57" s="84">
        <f t="shared" si="23"/>
        <v>0</v>
      </c>
    </row>
    <row r="58" spans="2:28" ht="14.95" customHeight="1">
      <c r="B58" s="11"/>
      <c r="C58" s="4" t="str">
        <f>'F2 SAS'!C58</f>
        <v>Salarié non diplômé - Lingère</v>
      </c>
      <c r="D58" s="138">
        <f>'F2 SAS'!D58+'F2 FHL'!D58+'F2 ETAT-COMMUNAL'!D58</f>
        <v>0</v>
      </c>
      <c r="E58" s="112"/>
      <c r="F58" s="138">
        <f>'F2 SAS'!F58+'F2 FHL'!F58+'F2 ETAT-COMMUNAL'!F58</f>
        <v>0</v>
      </c>
      <c r="G58" s="138">
        <f>'F2 SAS'!G58+'F2 FHL'!G58+'F2 ETAT-COMMUNAL'!G58</f>
        <v>0</v>
      </c>
      <c r="H58" s="138">
        <f>'F2 SAS'!H58+'F2 FHL'!H58+'F2 ETAT-COMMUNAL'!H58</f>
        <v>0</v>
      </c>
      <c r="I58" s="138">
        <f>'F2 SAS'!I58+'F2 FHL'!I58+'F2 ETAT-COMMUNAL'!I58</f>
        <v>0</v>
      </c>
      <c r="J58" s="138">
        <f>'F2 SAS'!J58+'F2 FHL'!J58+'F2 ETAT-COMMUNAL'!J58</f>
        <v>0</v>
      </c>
      <c r="K58" s="138">
        <f>'F2 SAS'!K58+'F2 FHL'!K58+'F2 ETAT-COMMUNAL'!K58</f>
        <v>0</v>
      </c>
      <c r="L58" s="138">
        <f>'F2 SAS'!L58+'F2 FHL'!L58+'F2 ETAT-COMMUNAL'!L58</f>
        <v>0</v>
      </c>
      <c r="M58" s="138">
        <f>'F2 SAS'!M58+'F2 FHL'!M58+'F2 ETAT-COMMUNAL'!M58</f>
        <v>0</v>
      </c>
      <c r="N58" s="138">
        <f>'F2 SAS'!N58+'F2 FHL'!N58+'F2 ETAT-COMMUNAL'!N58</f>
        <v>0</v>
      </c>
      <c r="O58" s="138">
        <f>'F2 SAS'!O58+'F2 FHL'!O58+'F2 ETAT-COMMUNAL'!O58</f>
        <v>0</v>
      </c>
      <c r="P58" s="113"/>
      <c r="Q58" s="84">
        <f t="shared" si="20"/>
        <v>0</v>
      </c>
      <c r="R58" s="36" t="str">
        <f t="shared" si="21"/>
        <v>OK</v>
      </c>
      <c r="T58" s="138">
        <f>'F2 SAS'!T58+'F2 FHL'!T58+'F2 ETAT-COMMUNAL'!T58</f>
        <v>0</v>
      </c>
      <c r="U58" s="36" t="str">
        <f t="shared" si="4"/>
        <v>OK</v>
      </c>
      <c r="W58" s="138">
        <f>'F2 SAS'!W58+'F2 FHL'!W58+'F2 ETAT-COMMUNAL'!W58</f>
        <v>0</v>
      </c>
      <c r="Y58" s="85" t="str">
        <f t="shared" si="22"/>
        <v>OK</v>
      </c>
      <c r="AA58" s="84">
        <f t="shared" si="23"/>
        <v>0</v>
      </c>
    </row>
    <row r="59" spans="2:28" ht="14.95" customHeight="1">
      <c r="B59" s="14"/>
      <c r="C59" s="29" t="str">
        <f>'F2 SAS'!C59</f>
        <v>Salarié non diplômé - Chauffeur</v>
      </c>
      <c r="D59" s="138">
        <f>'F2 SAS'!D59+'F2 FHL'!D59+'F2 ETAT-COMMUNAL'!D59</f>
        <v>0</v>
      </c>
      <c r="E59" s="112"/>
      <c r="F59" s="138">
        <f>'F2 SAS'!F59+'F2 FHL'!F59+'F2 ETAT-COMMUNAL'!F59</f>
        <v>0</v>
      </c>
      <c r="G59" s="138">
        <f>'F2 SAS'!G59+'F2 FHL'!G59+'F2 ETAT-COMMUNAL'!G59</f>
        <v>0</v>
      </c>
      <c r="H59" s="138">
        <f>'F2 SAS'!H59+'F2 FHL'!H59+'F2 ETAT-COMMUNAL'!H59</f>
        <v>0</v>
      </c>
      <c r="I59" s="138">
        <f>'F2 SAS'!I59+'F2 FHL'!I59+'F2 ETAT-COMMUNAL'!I59</f>
        <v>0</v>
      </c>
      <c r="J59" s="138">
        <f>'F2 SAS'!J59+'F2 FHL'!J59+'F2 ETAT-COMMUNAL'!J59</f>
        <v>0</v>
      </c>
      <c r="K59" s="138">
        <f>'F2 SAS'!K59+'F2 FHL'!K59+'F2 ETAT-COMMUNAL'!K59</f>
        <v>0</v>
      </c>
      <c r="L59" s="138">
        <f>'F2 SAS'!L59+'F2 FHL'!L59+'F2 ETAT-COMMUNAL'!L59</f>
        <v>0</v>
      </c>
      <c r="M59" s="138">
        <f>'F2 SAS'!M59+'F2 FHL'!M59+'F2 ETAT-COMMUNAL'!M59</f>
        <v>0</v>
      </c>
      <c r="N59" s="138">
        <f>'F2 SAS'!N59+'F2 FHL'!N59+'F2 ETAT-COMMUNAL'!N59</f>
        <v>0</v>
      </c>
      <c r="O59" s="138">
        <f>'F2 SAS'!O59+'F2 FHL'!O59+'F2 ETAT-COMMUNAL'!O59</f>
        <v>0</v>
      </c>
      <c r="P59" s="113"/>
      <c r="Q59" s="84">
        <f t="shared" si="20"/>
        <v>0</v>
      </c>
      <c r="R59" s="36" t="str">
        <f t="shared" si="21"/>
        <v>OK</v>
      </c>
      <c r="T59" s="138">
        <f>'F2 SAS'!T59+'F2 FHL'!T59+'F2 ETAT-COMMUNAL'!T59</f>
        <v>0</v>
      </c>
      <c r="U59" s="36" t="str">
        <f t="shared" si="4"/>
        <v>OK</v>
      </c>
      <c r="W59" s="138">
        <f>'F2 SAS'!W59+'F2 FHL'!W59+'F2 ETAT-COMMUNAL'!W59</f>
        <v>0</v>
      </c>
      <c r="Y59" s="85" t="str">
        <f t="shared" si="22"/>
        <v>OK</v>
      </c>
      <c r="AA59" s="84">
        <f t="shared" si="23"/>
        <v>0</v>
      </c>
    </row>
    <row r="60" spans="2:28" ht="14.95" customHeight="1">
      <c r="D60" s="117"/>
      <c r="E60" s="112"/>
      <c r="F60" s="30"/>
      <c r="G60" s="30"/>
      <c r="H60" s="30"/>
      <c r="I60" s="30"/>
      <c r="J60" s="30"/>
      <c r="K60" s="30"/>
      <c r="L60" s="30"/>
      <c r="M60" s="30"/>
      <c r="N60" s="30"/>
      <c r="O60" s="30"/>
      <c r="P60" s="28"/>
      <c r="Q60" s="30"/>
      <c r="T60" s="30"/>
      <c r="W60" s="30"/>
      <c r="Y60" s="18"/>
      <c r="AA60" s="30"/>
    </row>
    <row r="61" spans="2:28" ht="14.95" customHeight="1">
      <c r="B61" s="10" t="s">
        <v>24</v>
      </c>
      <c r="C61" s="31"/>
      <c r="D61" s="105">
        <f>SUM(D17:D59)</f>
        <v>0</v>
      </c>
      <c r="E61" s="112"/>
      <c r="F61" s="105">
        <f t="shared" ref="F61:O61" si="24">SUM(F17:F59)</f>
        <v>0</v>
      </c>
      <c r="G61" s="105">
        <f t="shared" si="24"/>
        <v>0</v>
      </c>
      <c r="H61" s="105">
        <f t="shared" si="24"/>
        <v>0</v>
      </c>
      <c r="I61" s="105">
        <f t="shared" si="24"/>
        <v>0</v>
      </c>
      <c r="J61" s="105">
        <f t="shared" si="24"/>
        <v>0</v>
      </c>
      <c r="K61" s="105">
        <f t="shared" si="24"/>
        <v>0</v>
      </c>
      <c r="L61" s="105">
        <f t="shared" si="24"/>
        <v>0</v>
      </c>
      <c r="M61" s="105">
        <f t="shared" si="24"/>
        <v>0</v>
      </c>
      <c r="N61" s="105">
        <f t="shared" si="24"/>
        <v>0</v>
      </c>
      <c r="O61" s="105">
        <f t="shared" si="24"/>
        <v>0</v>
      </c>
      <c r="P61" s="34"/>
      <c r="Q61" s="105">
        <f>SUM(Q17:Q59)</f>
        <v>0</v>
      </c>
      <c r="R61" s="36" t="str">
        <f>IF(Q61=D61,"OK",IF(D61&lt;&gt;Q61,"erreur"))</f>
        <v>OK</v>
      </c>
      <c r="T61" s="105">
        <f>SUM(T17:T59)</f>
        <v>0</v>
      </c>
      <c r="U61" s="36" t="str">
        <f t="shared" si="4"/>
        <v>OK</v>
      </c>
      <c r="W61" s="105">
        <f>SUM(W17:W59)</f>
        <v>0</v>
      </c>
      <c r="Y61" s="85" t="str">
        <f>IF(D61="",IF(W61="","OK","erreur"),IF(W61&lt;&gt;"","OK","erreur"))</f>
        <v>OK</v>
      </c>
      <c r="AA61" s="105">
        <f>+D75</f>
        <v>0</v>
      </c>
    </row>
    <row r="62" spans="2:28" ht="14.95" customHeight="1">
      <c r="B62" s="32"/>
      <c r="D62" s="34"/>
      <c r="E62" s="112"/>
      <c r="F62" s="34"/>
      <c r="G62" s="34"/>
      <c r="H62" s="34"/>
      <c r="I62" s="34"/>
      <c r="J62" s="34"/>
      <c r="K62" s="34"/>
      <c r="L62" s="34"/>
      <c r="M62" s="34"/>
      <c r="N62" s="34"/>
      <c r="O62" s="34"/>
      <c r="P62" s="34"/>
      <c r="Q62" s="34"/>
      <c r="W62" s="33"/>
    </row>
    <row r="63" spans="2:28" ht="14.95" customHeight="1">
      <c r="D63" s="120" t="s">
        <v>62</v>
      </c>
      <c r="E63" s="112"/>
      <c r="F63" s="118">
        <f t="shared" ref="F63:N63" si="25">IF($Q$61=0,0,+F61/$Q$61)</f>
        <v>0</v>
      </c>
      <c r="G63" s="118">
        <f t="shared" si="25"/>
        <v>0</v>
      </c>
      <c r="H63" s="118">
        <f t="shared" si="25"/>
        <v>0</v>
      </c>
      <c r="I63" s="118">
        <f t="shared" si="25"/>
        <v>0</v>
      </c>
      <c r="J63" s="118">
        <f t="shared" si="25"/>
        <v>0</v>
      </c>
      <c r="K63" s="118">
        <f t="shared" si="25"/>
        <v>0</v>
      </c>
      <c r="L63" s="118">
        <f t="shared" si="25"/>
        <v>0</v>
      </c>
      <c r="M63" s="118">
        <f t="shared" si="25"/>
        <v>0</v>
      </c>
      <c r="N63" s="118">
        <f t="shared" si="25"/>
        <v>0</v>
      </c>
      <c r="O63" s="118">
        <f>IF($Q$61=0,0,+O61/$Q$61)</f>
        <v>0</v>
      </c>
      <c r="P63" s="34"/>
      <c r="Q63" s="119">
        <f>SUM(F63:O63)</f>
        <v>0</v>
      </c>
      <c r="W63" s="35"/>
      <c r="AA63" s="15"/>
      <c r="AB63" s="9"/>
    </row>
    <row r="64" spans="2:28" ht="14.95" customHeight="1">
      <c r="B64" s="8"/>
      <c r="C64" s="2"/>
      <c r="D64" s="2"/>
      <c r="E64" s="2"/>
    </row>
    <row r="65" spans="2:21"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1" ht="14.95" customHeight="1">
      <c r="D66" s="95"/>
      <c r="F66" s="95"/>
      <c r="G66" s="95"/>
      <c r="H66" s="95"/>
      <c r="I66" s="95"/>
      <c r="J66" s="95"/>
      <c r="K66" s="95"/>
      <c r="L66" s="95"/>
      <c r="M66" s="95"/>
      <c r="N66" s="95"/>
      <c r="O66" s="95"/>
      <c r="P66" s="95"/>
      <c r="Q66" s="95"/>
    </row>
    <row r="67" spans="2:21" ht="14.95" customHeight="1">
      <c r="B67" s="96" t="s">
        <v>63</v>
      </c>
      <c r="C67" s="97"/>
      <c r="D67" s="98">
        <f>'F2 SAS'!D67+'F2 FHL'!D67+'F2 ETAT-COMMUNAL'!D67</f>
        <v>0</v>
      </c>
    </row>
    <row r="68" spans="2:21" ht="14.95" customHeight="1" thickBot="1">
      <c r="B68" s="3"/>
      <c r="C68" s="3"/>
      <c r="D68" s="3"/>
    </row>
    <row r="69" spans="2:21" ht="14.95" customHeight="1">
      <c r="B69" s="239" t="s">
        <v>68</v>
      </c>
      <c r="C69" s="240"/>
      <c r="D69" s="255">
        <f>'F2 SAS'!D69+'F2 FHL'!D69+'F2 ETAT-COMMUNAL'!D69</f>
        <v>0</v>
      </c>
      <c r="F69" s="2"/>
    </row>
    <row r="70" spans="2:21" ht="14.95" customHeight="1" thickBot="1">
      <c r="B70" s="241"/>
      <c r="C70" s="242"/>
      <c r="D70" s="256">
        <f>'F2 SAS'!D70+'F2 FHL'!D70+'F2 ETAT-COMMUNAL'!D70</f>
        <v>0</v>
      </c>
      <c r="F70" s="139"/>
      <c r="G70" s="2"/>
    </row>
    <row r="71" spans="2:21" ht="14.95" customHeight="1" thickBot="1">
      <c r="B71" s="99"/>
      <c r="C71" s="99"/>
      <c r="D71" s="28"/>
      <c r="F71" s="4"/>
      <c r="G71" s="136"/>
    </row>
    <row r="72" spans="2:21" ht="14.95" customHeight="1">
      <c r="B72" s="239" t="s">
        <v>69</v>
      </c>
      <c r="C72" s="240"/>
      <c r="D72" s="255">
        <f>'F2 SAS'!D72+'F2 FHL'!D72+'F2 ETAT-COMMUNAL'!D72</f>
        <v>0</v>
      </c>
      <c r="F72" s="2"/>
    </row>
    <row r="73" spans="2:21" ht="14.95" customHeight="1" thickBot="1">
      <c r="B73" s="241"/>
      <c r="C73" s="242"/>
      <c r="D73" s="256">
        <f>'F2 SAS'!D73+'F2 FHL'!D73+'F2 ETAT-COMMUNAL'!D73</f>
        <v>0</v>
      </c>
      <c r="F73" s="139"/>
      <c r="G73" s="2"/>
    </row>
    <row r="74" spans="2:21" ht="14.95" customHeight="1">
      <c r="Q74" s="102"/>
      <c r="R74" s="102"/>
      <c r="S74" s="102"/>
      <c r="T74" s="102"/>
      <c r="U74" s="102"/>
    </row>
    <row r="75" spans="2:21" ht="14.95" customHeight="1">
      <c r="B75" s="100" t="s">
        <v>25</v>
      </c>
      <c r="C75" s="101"/>
      <c r="D75" s="98">
        <f>'F2 SAS'!D75+'F2 FHL'!D75+'F2 ETAT-COMMUNAL'!D75</f>
        <v>0</v>
      </c>
      <c r="Q75" s="102"/>
      <c r="R75" s="102"/>
      <c r="S75" s="102"/>
      <c r="T75" s="102"/>
      <c r="U75" s="102"/>
    </row>
  </sheetData>
  <sheetProtection algorithmName="SHA-512" hashValue="mK6vvSGSEbz2qpCKnFgidx+gr5JsCP+F5RdD/iufDPVpNE5VRkZnbH24mbvJp8Tz0EqBWWneHATWfKMqoadMxA==" saltValue="3Fnd0oJ81bi6b6LDSU1o4A==" spinCount="100000" sheet="1" objects="1" scenarios="1" selectLockedCells="1"/>
  <mergeCells count="29">
    <mergeCell ref="AA12:AA14"/>
    <mergeCell ref="K12:K14"/>
    <mergeCell ref="L12:L14"/>
    <mergeCell ref="M12:M14"/>
    <mergeCell ref="F10:O10"/>
    <mergeCell ref="U12:U14"/>
    <mergeCell ref="W12:W14"/>
    <mergeCell ref="Y12:Y14"/>
    <mergeCell ref="N12:N14"/>
    <mergeCell ref="O12:O14"/>
    <mergeCell ref="Q12:Q14"/>
    <mergeCell ref="R12:R14"/>
    <mergeCell ref="T12:T14"/>
    <mergeCell ref="J12:J14"/>
    <mergeCell ref="D12:D14"/>
    <mergeCell ref="F12:F14"/>
    <mergeCell ref="G12:G14"/>
    <mergeCell ref="H12:H14"/>
    <mergeCell ref="I12:I14"/>
    <mergeCell ref="B2:AA2"/>
    <mergeCell ref="B4:AA4"/>
    <mergeCell ref="B5:AA5"/>
    <mergeCell ref="D7:W7"/>
    <mergeCell ref="B8:C8"/>
    <mergeCell ref="D65:Q65"/>
    <mergeCell ref="B69:C70"/>
    <mergeCell ref="D69:D70"/>
    <mergeCell ref="B72:C73"/>
    <mergeCell ref="D72:D73"/>
  </mergeCells>
  <conditionalFormatting sqref="B2">
    <cfRule type="expression" dxfId="21" priority="6">
      <formula>$AC$2="OK"</formula>
    </cfRule>
    <cfRule type="expression" dxfId="20" priority="15">
      <formula>$AC$2="NOK"</formula>
    </cfRule>
  </conditionalFormatting>
  <conditionalFormatting sqref="AA31 AA38 AA44 Y61 Y17:Y59">
    <cfRule type="containsText" dxfId="19" priority="34" stopIfTrue="1" operator="containsText" text="ok">
      <formula>NOT(ISERROR(SEARCH("ok",Y17)))</formula>
    </cfRule>
  </conditionalFormatting>
  <conditionalFormatting sqref="AA31 AA38 AA44 Y17:Y61">
    <cfRule type="cellIs" dxfId="18" priority="33" stopIfTrue="1" operator="equal">
      <formula>"erreur"</formula>
    </cfRule>
  </conditionalFormatting>
  <conditionalFormatting sqref="AA31 AA38 AA44 Y61 R17:R59 Y17:Y59">
    <cfRule type="containsText" dxfId="17" priority="32" stopIfTrue="1" operator="containsText" text="erreur">
      <formula>NOT(ISERROR(SEARCH("erreur",R17)))</formula>
    </cfRule>
  </conditionalFormatting>
  <conditionalFormatting sqref="Y32:Y37 Y54:Y59 R32:R37 R54:R59 Y39:Y43 R39:R43 R45:R52 Y45:Y52 Y61 R17:R30 Y17:Y30">
    <cfRule type="containsText" dxfId="16" priority="31" stopIfTrue="1" operator="containsText" text="OK">
      <formula>NOT(ISERROR(SEARCH("OK",R17)))</formula>
    </cfRule>
  </conditionalFormatting>
  <conditionalFormatting sqref="D65:D66">
    <cfRule type="notContainsBlanks" dxfId="15" priority="30">
      <formula>LEN(TRIM(D65))&gt;0</formula>
    </cfRule>
  </conditionalFormatting>
  <conditionalFormatting sqref="R61">
    <cfRule type="containsText" dxfId="14" priority="29" stopIfTrue="1" operator="containsText" text="erreur">
      <formula>NOT(ISERROR(SEARCH("erreur",R61)))</formula>
    </cfRule>
  </conditionalFormatting>
  <conditionalFormatting sqref="R61">
    <cfRule type="containsText" dxfId="13" priority="28" stopIfTrue="1" operator="containsText" text="OK">
      <formula>NOT(ISERROR(SEARCH("OK",R61)))</formula>
    </cfRule>
  </conditionalFormatting>
  <conditionalFormatting sqref="AA53">
    <cfRule type="containsText" dxfId="12" priority="27" stopIfTrue="1" operator="containsText" text="ok">
      <formula>NOT(ISERROR(SEARCH("ok",AA53)))</formula>
    </cfRule>
  </conditionalFormatting>
  <conditionalFormatting sqref="AA53">
    <cfRule type="cellIs" dxfId="11" priority="26" stopIfTrue="1" operator="equal">
      <formula>"erreur"</formula>
    </cfRule>
  </conditionalFormatting>
  <conditionalFormatting sqref="AA53">
    <cfRule type="containsText" dxfId="10" priority="25" stopIfTrue="1" operator="containsText" text="erreur">
      <formula>NOT(ISERROR(SEARCH("erreur",AA53)))</formula>
    </cfRule>
  </conditionalFormatting>
  <conditionalFormatting sqref="U17:U59">
    <cfRule type="containsText" dxfId="9" priority="4" stopIfTrue="1" operator="containsText" text="erreur">
      <formula>NOT(ISERROR(SEARCH("erreur",U17)))</formula>
    </cfRule>
  </conditionalFormatting>
  <conditionalFormatting sqref="U32:U37 U39:U43 U45:U52 U54:U59 U17:U30">
    <cfRule type="containsText" dxfId="8" priority="3" stopIfTrue="1" operator="containsText" text="OK">
      <formula>NOT(ISERROR(SEARCH("OK",U17)))</formula>
    </cfRule>
  </conditionalFormatting>
  <conditionalFormatting sqref="U61">
    <cfRule type="containsText" dxfId="7" priority="2" stopIfTrue="1" operator="containsText" text="erreur">
      <formula>NOT(ISERROR(SEARCH("erreur",U61)))</formula>
    </cfRule>
  </conditionalFormatting>
  <conditionalFormatting sqref="U61">
    <cfRule type="containsText" dxfId="6" priority="1" stopIfTrue="1" operator="containsText" text="OK">
      <formula>NOT(ISERROR(SEARCH("OK",U61)))</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showGridLines="0" topLeftCell="A16" zoomScaleNormal="100" workbookViewId="0">
      <selection activeCell="C19" sqref="C19"/>
    </sheetView>
  </sheetViews>
  <sheetFormatPr defaultColWidth="11.375" defaultRowHeight="14.95" customHeight="1"/>
  <cols>
    <col min="1" max="1" width="2.875" style="16" customWidth="1"/>
    <col min="2" max="2" width="92.875" style="16" customWidth="1"/>
    <col min="3" max="3" width="12.875" style="110" customWidth="1"/>
    <col min="4" max="4" width="12.875" style="16" customWidth="1"/>
    <col min="5" max="5" width="2.875" style="16" customWidth="1"/>
    <col min="6" max="16384" width="11.375" style="16"/>
  </cols>
  <sheetData>
    <row r="1" spans="2:12" ht="14.95" customHeight="1" thickBot="1"/>
    <row r="2" spans="2:12" s="13" customFormat="1" ht="59.95" customHeight="1" thickBot="1">
      <c r="B2" s="259" t="s">
        <v>195</v>
      </c>
      <c r="C2" s="260"/>
      <c r="D2" s="261"/>
      <c r="E2" s="150"/>
      <c r="F2" s="151" t="str">
        <f>IF(AND(D7&lt;&gt;"",D8&lt;&gt;"",D9&lt;&gt;"",D11&lt;&gt;""),"OK","NOK")</f>
        <v>NOK</v>
      </c>
      <c r="G2" s="150"/>
      <c r="H2" s="150"/>
      <c r="I2" s="150"/>
      <c r="J2" s="150"/>
      <c r="K2" s="150"/>
      <c r="L2" s="150"/>
    </row>
    <row r="3" spans="2:12" s="13" customFormat="1" ht="14.95" customHeight="1">
      <c r="B3" s="57"/>
      <c r="C3" s="152"/>
      <c r="D3" s="121"/>
      <c r="E3" s="121"/>
      <c r="F3" s="121"/>
      <c r="G3" s="121"/>
      <c r="H3" s="121"/>
      <c r="I3" s="121"/>
      <c r="J3" s="121"/>
      <c r="K3" s="121"/>
      <c r="L3" s="153"/>
    </row>
    <row r="4" spans="2:12" s="13" customFormat="1" ht="14.95" customHeight="1">
      <c r="B4" s="154" t="s">
        <v>58</v>
      </c>
      <c r="C4" s="262">
        <f>'F1'!C7:H7</f>
        <v>0</v>
      </c>
      <c r="D4" s="263"/>
      <c r="E4" s="121"/>
      <c r="F4" s="121"/>
      <c r="G4" s="57"/>
      <c r="H4" s="57"/>
      <c r="I4" s="57"/>
      <c r="J4" s="155"/>
      <c r="K4" s="155"/>
      <c r="L4" s="156"/>
    </row>
    <row r="5" spans="2:12" ht="14.95" customHeight="1">
      <c r="B5" s="157"/>
      <c r="C5" s="153"/>
      <c r="D5" s="121"/>
      <c r="E5" s="121"/>
      <c r="F5" s="121"/>
      <c r="G5" s="57"/>
      <c r="H5" s="57"/>
      <c r="I5" s="57"/>
      <c r="J5" s="155"/>
      <c r="K5" s="155"/>
      <c r="L5" s="156"/>
    </row>
    <row r="6" spans="2:12" ht="14.95" customHeight="1">
      <c r="B6" s="158" t="s">
        <v>142</v>
      </c>
      <c r="C6" s="159"/>
      <c r="D6" s="160"/>
    </row>
    <row r="7" spans="2:12" ht="14.95" customHeight="1">
      <c r="B7" s="161" t="s">
        <v>143</v>
      </c>
      <c r="C7" s="162"/>
      <c r="D7" s="163"/>
    </row>
    <row r="8" spans="2:12" ht="14.95" customHeight="1">
      <c r="B8" s="161" t="s">
        <v>144</v>
      </c>
      <c r="C8" s="162"/>
      <c r="D8" s="163"/>
    </row>
    <row r="9" spans="2:12" ht="14.95" customHeight="1">
      <c r="B9" s="161" t="s">
        <v>145</v>
      </c>
      <c r="C9" s="162"/>
      <c r="D9" s="163"/>
    </row>
    <row r="10" spans="2:12" ht="14.95" customHeight="1">
      <c r="B10" s="158" t="s">
        <v>146</v>
      </c>
      <c r="C10" s="159"/>
      <c r="D10" s="164"/>
    </row>
    <row r="11" spans="2:12" ht="30.1" customHeight="1">
      <c r="B11" s="264" t="s">
        <v>147</v>
      </c>
      <c r="C11" s="265"/>
      <c r="D11" s="165"/>
      <c r="F11" s="166"/>
    </row>
    <row r="12" spans="2:12" ht="30.1" customHeight="1">
      <c r="B12" s="264" t="s">
        <v>148</v>
      </c>
      <c r="C12" s="265"/>
      <c r="D12" s="165"/>
      <c r="F12" s="166"/>
    </row>
    <row r="13" spans="2:12" ht="30.1" customHeight="1">
      <c r="B13" s="264" t="s">
        <v>149</v>
      </c>
      <c r="C13" s="265"/>
      <c r="D13" s="165"/>
      <c r="F13" s="166"/>
    </row>
    <row r="14" spans="2:12" ht="45" customHeight="1">
      <c r="B14" s="167" t="s">
        <v>150</v>
      </c>
      <c r="C14" s="168" t="s">
        <v>151</v>
      </c>
      <c r="D14" s="168" t="s">
        <v>152</v>
      </c>
    </row>
    <row r="15" spans="2:12" ht="14.95" customHeight="1">
      <c r="B15" s="169" t="s">
        <v>153</v>
      </c>
      <c r="C15" s="170"/>
      <c r="D15" s="171"/>
    </row>
    <row r="16" spans="2:12" ht="45" customHeight="1">
      <c r="B16" s="167" t="s">
        <v>154</v>
      </c>
      <c r="C16" s="168" t="s">
        <v>151</v>
      </c>
      <c r="D16" s="168" t="s">
        <v>152</v>
      </c>
    </row>
    <row r="17" spans="2:4" ht="14.95" customHeight="1">
      <c r="B17" s="172" t="s">
        <v>155</v>
      </c>
      <c r="C17" s="170"/>
      <c r="D17" s="170"/>
    </row>
    <row r="18" spans="2:4" ht="14.95" customHeight="1">
      <c r="B18" s="172" t="s">
        <v>156</v>
      </c>
      <c r="C18" s="170"/>
      <c r="D18" s="170"/>
    </row>
    <row r="19" spans="2:4" ht="14.95" customHeight="1">
      <c r="B19" s="172" t="s">
        <v>157</v>
      </c>
      <c r="C19" s="170"/>
      <c r="D19" s="170"/>
    </row>
    <row r="20" spans="2:4" ht="14.95" customHeight="1">
      <c r="B20" s="173" t="s">
        <v>158</v>
      </c>
      <c r="C20" s="170"/>
      <c r="D20" s="170"/>
    </row>
    <row r="21" spans="2:4" ht="45" customHeight="1">
      <c r="B21" s="167" t="s">
        <v>159</v>
      </c>
      <c r="C21" s="168" t="s">
        <v>160</v>
      </c>
      <c r="D21" s="168" t="s">
        <v>152</v>
      </c>
    </row>
    <row r="22" spans="2:4" ht="14.95" customHeight="1">
      <c r="B22" s="172" t="s">
        <v>155</v>
      </c>
      <c r="C22" s="170"/>
      <c r="D22" s="170"/>
    </row>
    <row r="23" spans="2:4" ht="14.95" customHeight="1">
      <c r="B23" s="172" t="s">
        <v>156</v>
      </c>
      <c r="C23" s="170"/>
      <c r="D23" s="170"/>
    </row>
    <row r="24" spans="2:4" ht="14.95" customHeight="1">
      <c r="B24" s="172" t="s">
        <v>157</v>
      </c>
      <c r="C24" s="170"/>
      <c r="D24" s="170"/>
    </row>
    <row r="25" spans="2:4" ht="14.95" customHeight="1">
      <c r="B25" s="173" t="s">
        <v>158</v>
      </c>
      <c r="C25" s="170"/>
      <c r="D25" s="170"/>
    </row>
  </sheetData>
  <sheetProtection algorithmName="SHA-512" hashValue="vQCC72vez0PRfGQl/xKHK+c0aI7S9tNH/hOg4Dal8nmdNxOuDercLGTUKLvg5vJRW3333kAhEasBBn+7fEUV9A==" saltValue="cgOA6UiCBOxu1Aqw3z9vLQ==" spinCount="100000" sheet="1" objects="1" scenarios="1" selectLockedCells="1"/>
  <mergeCells count="5">
    <mergeCell ref="B2:D2"/>
    <mergeCell ref="C4:D4"/>
    <mergeCell ref="B11:C11"/>
    <mergeCell ref="B12:C12"/>
    <mergeCell ref="B13:C13"/>
  </mergeCells>
  <conditionalFormatting sqref="B2">
    <cfRule type="expression" dxfId="5" priority="1">
      <formula>$F$2="OK"</formula>
    </cfRule>
    <cfRule type="expression" dxfId="4" priority="2">
      <formula>$F$2="NOK"</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zoomScale="82" zoomScaleNormal="82" zoomScaleSheetLayoutView="100" workbookViewId="0">
      <selection activeCell="C6" sqref="C6"/>
    </sheetView>
  </sheetViews>
  <sheetFormatPr defaultColWidth="11.375" defaultRowHeight="14.95" customHeight="1"/>
  <cols>
    <col min="1" max="1" width="2.875" style="16" customWidth="1"/>
    <col min="2" max="2" width="53.375" style="16" customWidth="1"/>
    <col min="3" max="11" width="21.375" style="16" customWidth="1"/>
    <col min="12" max="12" width="20.375" style="16" customWidth="1"/>
    <col min="13" max="13" width="2.875" style="16" customWidth="1"/>
    <col min="14" max="16384" width="11.375" style="16"/>
  </cols>
  <sheetData>
    <row r="1" spans="2:14" ht="14.95" customHeight="1" thickBot="1"/>
    <row r="2" spans="2:14" ht="59.95" customHeight="1" thickBot="1">
      <c r="B2" s="266" t="s">
        <v>196</v>
      </c>
      <c r="C2" s="267"/>
      <c r="D2" s="267"/>
      <c r="E2" s="267"/>
      <c r="F2" s="267"/>
      <c r="G2" s="267"/>
      <c r="H2" s="267"/>
      <c r="I2" s="268"/>
      <c r="J2" s="268"/>
      <c r="K2" s="268"/>
      <c r="L2" s="269"/>
      <c r="N2" s="151" t="str">
        <f>IF(AND(C6&lt;&gt;"",OR(C11&lt;&gt;"",C13&lt;&gt;"",C12&lt;&gt;"",C20&lt;&gt;"")),"OK","NOK")</f>
        <v>NOK</v>
      </c>
    </row>
    <row r="3" spans="2:14" ht="14.95" customHeight="1">
      <c r="B3" s="65"/>
      <c r="C3" s="121"/>
      <c r="D3" s="121"/>
      <c r="E3" s="121"/>
      <c r="F3" s="121"/>
      <c r="G3" s="121"/>
      <c r="H3" s="121"/>
      <c r="I3" s="121"/>
      <c r="J3" s="121"/>
      <c r="K3" s="121"/>
      <c r="L3" s="121"/>
    </row>
    <row r="4" spans="2:14" ht="14.95" customHeight="1">
      <c r="B4" s="154" t="s">
        <v>58</v>
      </c>
      <c r="C4" s="270">
        <f>'F1'!C7:H7</f>
        <v>0</v>
      </c>
      <c r="D4" s="270"/>
      <c r="E4" s="270"/>
      <c r="F4" s="270"/>
      <c r="G4" s="270"/>
      <c r="H4" s="270"/>
      <c r="I4" s="270"/>
      <c r="J4" s="270"/>
      <c r="K4" s="270"/>
      <c r="L4" s="263"/>
    </row>
    <row r="5" spans="2:14" ht="14.95" customHeight="1" thickBot="1">
      <c r="B5" s="157"/>
      <c r="C5" s="121"/>
      <c r="D5" s="57"/>
      <c r="E5" s="57"/>
      <c r="F5" s="57"/>
      <c r="G5" s="57"/>
      <c r="H5" s="57"/>
      <c r="I5" s="57"/>
      <c r="J5" s="57"/>
      <c r="K5" s="57"/>
      <c r="L5" s="57"/>
    </row>
    <row r="6" spans="2:14" ht="30.1" customHeight="1" thickBot="1">
      <c r="B6" s="174" t="s">
        <v>161</v>
      </c>
      <c r="C6" s="175"/>
      <c r="D6" s="176"/>
      <c r="E6" s="176"/>
      <c r="F6" s="176"/>
      <c r="G6" s="176"/>
      <c r="H6" s="176"/>
      <c r="I6" s="176"/>
      <c r="J6" s="176"/>
      <c r="K6" s="176"/>
    </row>
    <row r="7" spans="2:14" ht="14.95" customHeight="1">
      <c r="B7" s="121"/>
      <c r="C7" s="176"/>
      <c r="D7" s="176"/>
      <c r="E7" s="176"/>
      <c r="F7" s="176"/>
      <c r="G7" s="176"/>
      <c r="H7" s="176"/>
      <c r="I7" s="176"/>
      <c r="J7" s="176"/>
      <c r="K7" s="176"/>
      <c r="L7" s="176"/>
    </row>
    <row r="8" spans="2:14" ht="14.3">
      <c r="B8" s="121"/>
      <c r="C8" s="271" t="s">
        <v>162</v>
      </c>
      <c r="D8" s="272"/>
      <c r="E8" s="272"/>
      <c r="F8" s="272"/>
      <c r="G8" s="273"/>
      <c r="H8" s="274" t="s">
        <v>163</v>
      </c>
      <c r="I8" s="275"/>
      <c r="J8" s="275"/>
      <c r="K8" s="275"/>
      <c r="L8" s="276"/>
    </row>
    <row r="9" spans="2:14" s="13" customFormat="1" ht="14.3">
      <c r="B9" s="177"/>
      <c r="C9" s="277" t="s">
        <v>164</v>
      </c>
      <c r="D9" s="279" t="s">
        <v>165</v>
      </c>
      <c r="E9" s="280"/>
      <c r="F9" s="280"/>
      <c r="G9" s="281"/>
      <c r="H9" s="277" t="s">
        <v>166</v>
      </c>
      <c r="I9" s="279" t="s">
        <v>167</v>
      </c>
      <c r="J9" s="280"/>
      <c r="K9" s="280"/>
      <c r="L9" s="281"/>
    </row>
    <row r="10" spans="2:14" s="13" customFormat="1" ht="31.6" customHeight="1">
      <c r="B10" s="177"/>
      <c r="C10" s="278"/>
      <c r="D10" s="178" t="s">
        <v>168</v>
      </c>
      <c r="E10" s="178" t="s">
        <v>169</v>
      </c>
      <c r="F10" s="178" t="s">
        <v>170</v>
      </c>
      <c r="G10" s="178" t="s">
        <v>171</v>
      </c>
      <c r="H10" s="278"/>
      <c r="I10" s="178" t="s">
        <v>168</v>
      </c>
      <c r="J10" s="178" t="s">
        <v>169</v>
      </c>
      <c r="K10" s="178" t="s">
        <v>170</v>
      </c>
      <c r="L10" s="178" t="s">
        <v>171</v>
      </c>
    </row>
    <row r="11" spans="2:14" ht="14.95" customHeight="1">
      <c r="B11" s="179" t="s">
        <v>172</v>
      </c>
      <c r="C11" s="180"/>
      <c r="D11" s="163"/>
      <c r="E11" s="163"/>
      <c r="F11" s="163"/>
      <c r="G11" s="163"/>
      <c r="H11" s="180"/>
      <c r="I11" s="163"/>
      <c r="J11" s="163"/>
      <c r="K11" s="163"/>
      <c r="L11" s="163"/>
    </row>
    <row r="12" spans="2:14" ht="14.95" customHeight="1">
      <c r="B12" s="181" t="s">
        <v>173</v>
      </c>
      <c r="C12" s="163"/>
      <c r="D12" s="163"/>
      <c r="E12" s="182"/>
      <c r="F12" s="163"/>
      <c r="G12" s="163"/>
      <c r="H12" s="163"/>
      <c r="I12" s="163"/>
      <c r="J12" s="163"/>
      <c r="K12" s="163"/>
      <c r="L12" s="163"/>
    </row>
    <row r="13" spans="2:14" ht="14.95" customHeight="1">
      <c r="B13" s="181" t="s">
        <v>174</v>
      </c>
      <c r="C13" s="163"/>
      <c r="D13" s="182"/>
      <c r="E13" s="163"/>
      <c r="F13" s="163"/>
      <c r="G13" s="163"/>
      <c r="H13" s="163"/>
      <c r="I13" s="163"/>
      <c r="J13" s="163"/>
      <c r="K13" s="163"/>
      <c r="L13" s="163"/>
    </row>
    <row r="14" spans="2:14" ht="14.95" customHeight="1">
      <c r="B14" s="181" t="s">
        <v>175</v>
      </c>
      <c r="C14" s="182"/>
      <c r="D14" s="163"/>
      <c r="E14" s="182"/>
      <c r="F14" s="182"/>
      <c r="G14" s="182"/>
      <c r="H14" s="182"/>
      <c r="I14" s="182"/>
      <c r="J14" s="182"/>
      <c r="K14" s="182"/>
      <c r="L14" s="182"/>
    </row>
    <row r="15" spans="2:14" ht="14.95" customHeight="1">
      <c r="B15" s="181" t="s">
        <v>176</v>
      </c>
      <c r="C15" s="182"/>
      <c r="D15" s="182"/>
      <c r="E15" s="163"/>
      <c r="F15" s="182"/>
      <c r="G15" s="182"/>
      <c r="H15" s="182"/>
      <c r="I15" s="182"/>
      <c r="J15" s="182"/>
      <c r="K15" s="182"/>
      <c r="L15" s="182"/>
    </row>
    <row r="16" spans="2:14" ht="14.95" customHeight="1">
      <c r="B16" s="181" t="s">
        <v>177</v>
      </c>
      <c r="C16" s="182"/>
      <c r="D16" s="163"/>
      <c r="E16" s="163"/>
      <c r="F16" s="182"/>
      <c r="G16" s="182"/>
      <c r="H16" s="182"/>
      <c r="I16" s="182"/>
      <c r="J16" s="182"/>
      <c r="K16" s="182"/>
      <c r="L16" s="182"/>
    </row>
    <row r="17" spans="2:12" ht="14.95" customHeight="1">
      <c r="B17" s="181" t="s">
        <v>178</v>
      </c>
      <c r="C17" s="182"/>
      <c r="D17" s="163"/>
      <c r="E17" s="182"/>
      <c r="F17" s="182"/>
      <c r="G17" s="182"/>
      <c r="H17" s="182"/>
      <c r="I17" s="182"/>
      <c r="J17" s="182"/>
      <c r="K17" s="182"/>
      <c r="L17" s="182"/>
    </row>
    <row r="18" spans="2:12" ht="14.95" customHeight="1">
      <c r="B18" s="181" t="s">
        <v>179</v>
      </c>
      <c r="C18" s="182"/>
      <c r="D18" s="163"/>
      <c r="E18" s="182"/>
      <c r="F18" s="182"/>
      <c r="G18" s="182"/>
      <c r="H18" s="182"/>
      <c r="I18" s="182"/>
      <c r="J18" s="182"/>
      <c r="K18" s="182"/>
      <c r="L18" s="182"/>
    </row>
    <row r="19" spans="2:12" ht="14.95" customHeight="1">
      <c r="B19" s="181" t="s">
        <v>180</v>
      </c>
      <c r="C19" s="182"/>
      <c r="D19" s="163"/>
      <c r="E19" s="163"/>
      <c r="F19" s="182"/>
      <c r="G19" s="182"/>
      <c r="H19" s="182"/>
      <c r="I19" s="182"/>
      <c r="J19" s="182"/>
      <c r="K19" s="182"/>
      <c r="L19" s="182"/>
    </row>
    <row r="20" spans="2:12" ht="14.95" customHeight="1">
      <c r="B20" s="183" t="s">
        <v>181</v>
      </c>
      <c r="C20" s="163"/>
      <c r="D20" s="182"/>
      <c r="E20" s="182"/>
      <c r="F20" s="163"/>
      <c r="G20" s="163"/>
      <c r="H20" s="163"/>
      <c r="I20" s="163"/>
      <c r="J20" s="163"/>
      <c r="K20" s="163"/>
      <c r="L20" s="163"/>
    </row>
    <row r="21" spans="2:12" ht="14.95" customHeight="1">
      <c r="B21" s="184" t="s">
        <v>57</v>
      </c>
      <c r="C21" s="185">
        <f>SUM(C11:C20)</f>
        <v>0</v>
      </c>
      <c r="D21" s="186">
        <f>SUM(D11:D20)</f>
        <v>0</v>
      </c>
      <c r="E21" s="186">
        <f t="shared" ref="E21:L21" si="0">SUM(E11:E20)</f>
        <v>0</v>
      </c>
      <c r="F21" s="186">
        <f t="shared" si="0"/>
        <v>0</v>
      </c>
      <c r="G21" s="186">
        <f t="shared" si="0"/>
        <v>0</v>
      </c>
      <c r="H21" s="186">
        <f t="shared" si="0"/>
        <v>0</v>
      </c>
      <c r="I21" s="186">
        <f t="shared" si="0"/>
        <v>0</v>
      </c>
      <c r="J21" s="186">
        <f t="shared" si="0"/>
        <v>0</v>
      </c>
      <c r="K21" s="186">
        <f t="shared" si="0"/>
        <v>0</v>
      </c>
      <c r="L21" s="186">
        <f t="shared" si="0"/>
        <v>0</v>
      </c>
    </row>
    <row r="23" spans="2:12" ht="14.3">
      <c r="B23" s="121"/>
      <c r="C23" s="271" t="s">
        <v>162</v>
      </c>
      <c r="D23" s="272"/>
      <c r="E23" s="272"/>
      <c r="F23" s="272"/>
      <c r="G23" s="273"/>
      <c r="H23" s="274" t="s">
        <v>163</v>
      </c>
      <c r="I23" s="275"/>
      <c r="J23" s="275"/>
      <c r="K23" s="275"/>
      <c r="L23" s="276"/>
    </row>
    <row r="24" spans="2:12" s="13" customFormat="1" ht="14.3">
      <c r="B24" s="177"/>
      <c r="C24" s="277" t="s">
        <v>164</v>
      </c>
      <c r="D24" s="282" t="s">
        <v>182</v>
      </c>
      <c r="E24" s="283"/>
      <c r="F24" s="283"/>
      <c r="G24" s="284"/>
      <c r="H24" s="277" t="s">
        <v>166</v>
      </c>
      <c r="I24" s="282" t="s">
        <v>167</v>
      </c>
      <c r="J24" s="283"/>
      <c r="K24" s="283"/>
      <c r="L24" s="284"/>
    </row>
    <row r="25" spans="2:12" s="13" customFormat="1" ht="36" customHeight="1">
      <c r="B25" s="177"/>
      <c r="C25" s="278"/>
      <c r="D25" s="187" t="s">
        <v>168</v>
      </c>
      <c r="E25" s="187" t="s">
        <v>169</v>
      </c>
      <c r="F25" s="187" t="s">
        <v>170</v>
      </c>
      <c r="G25" s="187" t="s">
        <v>171</v>
      </c>
      <c r="H25" s="278"/>
      <c r="I25" s="187" t="s">
        <v>168</v>
      </c>
      <c r="J25" s="187" t="s">
        <v>169</v>
      </c>
      <c r="K25" s="187" t="s">
        <v>170</v>
      </c>
      <c r="L25" s="187" t="s">
        <v>171</v>
      </c>
    </row>
    <row r="26" spans="2:12" ht="14.95" customHeight="1">
      <c r="B26" s="179" t="s">
        <v>183</v>
      </c>
      <c r="C26" s="188">
        <f>C11*1</f>
        <v>0</v>
      </c>
      <c r="D26" s="188">
        <f t="shared" ref="D26:L26" si="1">D11*1</f>
        <v>0</v>
      </c>
      <c r="E26" s="188">
        <f t="shared" si="1"/>
        <v>0</v>
      </c>
      <c r="F26" s="188">
        <f t="shared" si="1"/>
        <v>0</v>
      </c>
      <c r="G26" s="188">
        <f t="shared" si="1"/>
        <v>0</v>
      </c>
      <c r="H26" s="188">
        <f t="shared" si="1"/>
        <v>0</v>
      </c>
      <c r="I26" s="188">
        <f t="shared" si="1"/>
        <v>0</v>
      </c>
      <c r="J26" s="188">
        <f t="shared" si="1"/>
        <v>0</v>
      </c>
      <c r="K26" s="188">
        <f t="shared" si="1"/>
        <v>0</v>
      </c>
      <c r="L26" s="188">
        <f t="shared" si="1"/>
        <v>0</v>
      </c>
    </row>
    <row r="27" spans="2:12" ht="14.95" customHeight="1">
      <c r="B27" s="181" t="s">
        <v>184</v>
      </c>
      <c r="C27" s="189">
        <f>C12*1.8</f>
        <v>0</v>
      </c>
      <c r="D27" s="189">
        <f>D12*1.8</f>
        <v>0</v>
      </c>
      <c r="E27" s="182"/>
      <c r="F27" s="189">
        <f t="shared" ref="F27:L27" si="2">F12*1.8</f>
        <v>0</v>
      </c>
      <c r="G27" s="189">
        <f t="shared" si="2"/>
        <v>0</v>
      </c>
      <c r="H27" s="189">
        <f t="shared" si="2"/>
        <v>0</v>
      </c>
      <c r="I27" s="189">
        <f t="shared" si="2"/>
        <v>0</v>
      </c>
      <c r="J27" s="189">
        <f t="shared" si="2"/>
        <v>0</v>
      </c>
      <c r="K27" s="189">
        <f t="shared" si="2"/>
        <v>0</v>
      </c>
      <c r="L27" s="189">
        <f t="shared" si="2"/>
        <v>0</v>
      </c>
    </row>
    <row r="28" spans="2:12" ht="14.95" customHeight="1">
      <c r="B28" s="181" t="s">
        <v>185</v>
      </c>
      <c r="C28" s="189">
        <f>C13*1.4</f>
        <v>0</v>
      </c>
      <c r="D28" s="182"/>
      <c r="E28" s="189">
        <f>E13*1.3</f>
        <v>0</v>
      </c>
      <c r="F28" s="189">
        <f>F13*1.4</f>
        <v>0</v>
      </c>
      <c r="G28" s="189">
        <f t="shared" ref="G28:L28" si="3">G13*1.3</f>
        <v>0</v>
      </c>
      <c r="H28" s="189">
        <f t="shared" si="3"/>
        <v>0</v>
      </c>
      <c r="I28" s="189">
        <f t="shared" si="3"/>
        <v>0</v>
      </c>
      <c r="J28" s="189">
        <f t="shared" si="3"/>
        <v>0</v>
      </c>
      <c r="K28" s="189">
        <f t="shared" si="3"/>
        <v>0</v>
      </c>
      <c r="L28" s="189">
        <f t="shared" si="3"/>
        <v>0</v>
      </c>
    </row>
    <row r="29" spans="2:12" ht="14.95" customHeight="1">
      <c r="B29" s="181" t="s">
        <v>186</v>
      </c>
      <c r="C29" s="182"/>
      <c r="D29" s="189">
        <f>D14*0.9</f>
        <v>0</v>
      </c>
      <c r="E29" s="182"/>
      <c r="F29" s="182"/>
      <c r="G29" s="182"/>
      <c r="H29" s="182"/>
      <c r="I29" s="182"/>
      <c r="J29" s="182"/>
      <c r="K29" s="182"/>
      <c r="L29" s="182"/>
    </row>
    <row r="30" spans="2:12" ht="14.95" customHeight="1">
      <c r="B30" s="181" t="s">
        <v>187</v>
      </c>
      <c r="C30" s="182"/>
      <c r="D30" s="182"/>
      <c r="E30" s="189">
        <f>E15*1</f>
        <v>0</v>
      </c>
      <c r="F30" s="182"/>
      <c r="G30" s="182"/>
      <c r="H30" s="182"/>
      <c r="I30" s="182"/>
      <c r="J30" s="182"/>
      <c r="K30" s="182"/>
      <c r="L30" s="182"/>
    </row>
    <row r="31" spans="2:12" ht="14.95" customHeight="1">
      <c r="B31" s="181" t="s">
        <v>188</v>
      </c>
      <c r="C31" s="182"/>
      <c r="D31" s="189">
        <f>D16*0.7</f>
        <v>0</v>
      </c>
      <c r="E31" s="189">
        <f>E16*0.7</f>
        <v>0</v>
      </c>
      <c r="F31" s="182"/>
      <c r="G31" s="182"/>
      <c r="H31" s="182"/>
      <c r="I31" s="182"/>
      <c r="J31" s="182"/>
      <c r="K31" s="182"/>
      <c r="L31" s="182"/>
    </row>
    <row r="32" spans="2:12" ht="14.95" customHeight="1">
      <c r="B32" s="181" t="s">
        <v>189</v>
      </c>
      <c r="C32" s="182"/>
      <c r="D32" s="189">
        <f>D17*0.9</f>
        <v>0</v>
      </c>
      <c r="E32" s="182"/>
      <c r="F32" s="182"/>
      <c r="G32" s="182"/>
      <c r="H32" s="182"/>
      <c r="I32" s="182"/>
      <c r="J32" s="182"/>
      <c r="K32" s="182"/>
      <c r="L32" s="182"/>
    </row>
    <row r="33" spans="2:12" ht="14.95" customHeight="1">
      <c r="B33" s="181" t="s">
        <v>190</v>
      </c>
      <c r="C33" s="182"/>
      <c r="D33" s="189">
        <f>D18*0.7</f>
        <v>0</v>
      </c>
      <c r="E33" s="182"/>
      <c r="F33" s="182"/>
      <c r="G33" s="182"/>
      <c r="H33" s="182"/>
      <c r="I33" s="182"/>
      <c r="J33" s="182"/>
      <c r="K33" s="182"/>
      <c r="L33" s="182"/>
    </row>
    <row r="34" spans="2:12" ht="14.95" customHeight="1">
      <c r="B34" s="181" t="s">
        <v>191</v>
      </c>
      <c r="C34" s="182"/>
      <c r="D34" s="189">
        <f>D19*1.8</f>
        <v>0</v>
      </c>
      <c r="E34" s="189">
        <f>E19*1.8</f>
        <v>0</v>
      </c>
      <c r="F34" s="182"/>
      <c r="G34" s="182"/>
      <c r="H34" s="182"/>
      <c r="I34" s="182"/>
      <c r="J34" s="182"/>
      <c r="K34" s="182"/>
      <c r="L34" s="182"/>
    </row>
    <row r="35" spans="2:12" ht="14.95" customHeight="1">
      <c r="B35" s="183" t="s">
        <v>192</v>
      </c>
      <c r="C35" s="189">
        <f>C20*1.1</f>
        <v>0</v>
      </c>
      <c r="D35" s="182"/>
      <c r="E35" s="182"/>
      <c r="F35" s="189">
        <f>F20*1.1</f>
        <v>0</v>
      </c>
      <c r="G35" s="189">
        <f t="shared" ref="G35:L35" si="4">G20*1</f>
        <v>0</v>
      </c>
      <c r="H35" s="189">
        <f t="shared" si="4"/>
        <v>0</v>
      </c>
      <c r="I35" s="189">
        <f t="shared" si="4"/>
        <v>0</v>
      </c>
      <c r="J35" s="189">
        <f t="shared" si="4"/>
        <v>0</v>
      </c>
      <c r="K35" s="189">
        <f t="shared" si="4"/>
        <v>0</v>
      </c>
      <c r="L35" s="189">
        <f t="shared" si="4"/>
        <v>0</v>
      </c>
    </row>
    <row r="36" spans="2:12" ht="14.95" customHeight="1">
      <c r="B36" s="184" t="s">
        <v>57</v>
      </c>
      <c r="C36" s="185">
        <f>SUM(C26:C35)</f>
        <v>0</v>
      </c>
      <c r="D36" s="185">
        <f>SUM(D26:D35)</f>
        <v>0</v>
      </c>
      <c r="E36" s="185">
        <f>SUM(E26:E35)</f>
        <v>0</v>
      </c>
      <c r="F36" s="185">
        <f t="shared" ref="F36:K36" si="5">SUM(F26:F35)</f>
        <v>0</v>
      </c>
      <c r="G36" s="185">
        <f t="shared" si="5"/>
        <v>0</v>
      </c>
      <c r="H36" s="185">
        <f t="shared" si="5"/>
        <v>0</v>
      </c>
      <c r="I36" s="185">
        <f t="shared" si="5"/>
        <v>0</v>
      </c>
      <c r="J36" s="185">
        <f t="shared" si="5"/>
        <v>0</v>
      </c>
      <c r="K36" s="185">
        <f t="shared" si="5"/>
        <v>0</v>
      </c>
      <c r="L36" s="185">
        <f>SUM(L26:L35)</f>
        <v>0</v>
      </c>
    </row>
  </sheetData>
  <sheetProtection algorithmName="SHA-512" hashValue="6C9e870OakfSJAJWIDmON834W1UsF7ywRXPb1/F37W8V/vF0fDdZ3+nmztwc96b7SqqMKxtp5qPTmZhvp9Gn4w==" saltValue="sHdhD9EcpgdA6BpuVj1gNQ==" spinCount="100000" sheet="1" objects="1" scenarios="1" selectLockedCells="1"/>
  <mergeCells count="14">
    <mergeCell ref="C23:G23"/>
    <mergeCell ref="H23:L23"/>
    <mergeCell ref="C24:C25"/>
    <mergeCell ref="D24:G24"/>
    <mergeCell ref="H24:H25"/>
    <mergeCell ref="I24:L24"/>
    <mergeCell ref="B2:L2"/>
    <mergeCell ref="C4:L4"/>
    <mergeCell ref="C8:G8"/>
    <mergeCell ref="H8:L8"/>
    <mergeCell ref="C9:C10"/>
    <mergeCell ref="D9:G9"/>
    <mergeCell ref="H9:H10"/>
    <mergeCell ref="I9:L9"/>
  </mergeCells>
  <conditionalFormatting sqref="B2">
    <cfRule type="expression" dxfId="3" priority="1">
      <formula>$N$2="NOK"</formula>
    </cfRule>
    <cfRule type="expression" dxfId="2" priority="2">
      <formula>$N$2="OK"</formula>
    </cfRule>
  </conditionalFormatting>
  <dataValidations count="1">
    <dataValidation type="list" allowBlank="1" showInputMessage="1" showErrorMessage="1" sqref="C6">
      <formula1>"Oui,Non"</formula1>
    </dataValidation>
  </dataValidations>
  <printOptions horizontalCentered="1"/>
  <pageMargins left="0.43307086614173229" right="0.47244094488188981" top="0.55118110236220474" bottom="0.51181102362204722" header="0.31496062992125984" footer="0.27559055118110237"/>
  <pageSetup paperSize="9" scale="51" orientation="landscape" r:id="rId1"/>
  <headerFooter>
    <oddFooter>&amp;L&amp;F / &amp;A&amp;R&amp;D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showGridLines="0" topLeftCell="A19" zoomScaleNormal="100" workbookViewId="0">
      <selection activeCell="D9" sqref="D9"/>
    </sheetView>
  </sheetViews>
  <sheetFormatPr defaultColWidth="11.375" defaultRowHeight="14.95" customHeight="1"/>
  <cols>
    <col min="1" max="2" width="2.875" style="1" customWidth="1"/>
    <col min="3" max="3" width="42.625" style="1" customWidth="1"/>
    <col min="4" max="6" width="14.25" style="1" customWidth="1"/>
    <col min="7" max="7" width="14.375" style="1" customWidth="1"/>
    <col min="8" max="8" width="2.875" style="1" customWidth="1"/>
    <col min="9" max="16384" width="11.375" style="1"/>
  </cols>
  <sheetData>
    <row r="1" spans="2:9" ht="14.95" customHeight="1" thickBot="1"/>
    <row r="2" spans="2:9" s="18" customFormat="1" ht="59.95" customHeight="1" thickBot="1">
      <c r="B2" s="220" t="s">
        <v>197</v>
      </c>
      <c r="C2" s="221"/>
      <c r="D2" s="221"/>
      <c r="E2" s="221"/>
      <c r="F2" s="221"/>
      <c r="G2" s="222"/>
      <c r="I2" s="110"/>
    </row>
    <row r="4" spans="2:9" ht="14.95" customHeight="1">
      <c r="B4" s="12" t="s">
        <v>58</v>
      </c>
      <c r="C4" s="103"/>
      <c r="D4" s="285">
        <f>'F1'!C7:H7</f>
        <v>0</v>
      </c>
      <c r="E4" s="285"/>
      <c r="F4" s="285"/>
      <c r="G4" s="285"/>
    </row>
    <row r="5" spans="2:9" ht="14.95" customHeight="1">
      <c r="B5" s="2"/>
      <c r="C5" s="2"/>
      <c r="D5" s="2"/>
    </row>
    <row r="6" spans="2:9" s="18" customFormat="1" ht="42.8">
      <c r="B6" s="2"/>
      <c r="C6" s="2"/>
      <c r="D6" s="148" t="s">
        <v>172</v>
      </c>
      <c r="E6" s="148" t="s">
        <v>173</v>
      </c>
      <c r="F6" s="148" t="s">
        <v>174</v>
      </c>
      <c r="G6" s="148" t="s">
        <v>181</v>
      </c>
    </row>
    <row r="7" spans="2:9" ht="14.95" customHeight="1">
      <c r="B7" s="5" t="s">
        <v>61</v>
      </c>
      <c r="C7" s="6"/>
      <c r="D7" s="190"/>
      <c r="E7" s="190"/>
      <c r="F7" s="190"/>
      <c r="G7" s="37"/>
    </row>
    <row r="8" spans="2:9" ht="14.95" customHeight="1">
      <c r="B8" s="5"/>
      <c r="C8" s="25" t="s">
        <v>0</v>
      </c>
      <c r="D8" s="190"/>
      <c r="E8" s="190"/>
      <c r="F8" s="190"/>
      <c r="G8" s="37"/>
    </row>
    <row r="9" spans="2:9" ht="14.95" customHeight="1">
      <c r="B9" s="7"/>
      <c r="C9" s="2" t="s">
        <v>1</v>
      </c>
      <c r="D9" s="191"/>
      <c r="E9" s="191"/>
      <c r="F9" s="191"/>
      <c r="G9" s="191"/>
    </row>
    <row r="10" spans="2:9" ht="14.95" customHeight="1">
      <c r="B10" s="7"/>
      <c r="C10" s="2" t="s">
        <v>70</v>
      </c>
      <c r="D10" s="191"/>
      <c r="E10" s="191"/>
      <c r="F10" s="191"/>
      <c r="G10" s="191"/>
    </row>
    <row r="11" spans="2:9" ht="14.95" customHeight="1">
      <c r="B11" s="7"/>
      <c r="C11" s="2" t="s">
        <v>2</v>
      </c>
      <c r="D11" s="191"/>
      <c r="E11" s="191"/>
      <c r="F11" s="191"/>
      <c r="G11" s="191"/>
    </row>
    <row r="12" spans="2:9" ht="14.95" customHeight="1">
      <c r="B12" s="7"/>
      <c r="C12" s="2" t="s">
        <v>3</v>
      </c>
      <c r="D12" s="191"/>
      <c r="E12" s="191"/>
      <c r="F12" s="191"/>
      <c r="G12" s="191"/>
    </row>
    <row r="13" spans="2:9" ht="14.95" customHeight="1">
      <c r="B13" s="7"/>
      <c r="C13" s="2" t="s">
        <v>4</v>
      </c>
      <c r="D13" s="191"/>
      <c r="E13" s="191"/>
      <c r="F13" s="191"/>
      <c r="G13" s="191"/>
    </row>
    <row r="14" spans="2:9" ht="14.95" customHeight="1">
      <c r="B14" s="7"/>
      <c r="C14" s="2" t="s">
        <v>5</v>
      </c>
      <c r="D14" s="191"/>
      <c r="E14" s="191"/>
      <c r="F14" s="191"/>
      <c r="G14" s="191"/>
    </row>
    <row r="15" spans="2:9" ht="14.95" customHeight="1">
      <c r="B15" s="7"/>
      <c r="C15" s="2" t="s">
        <v>6</v>
      </c>
      <c r="D15" s="191"/>
      <c r="E15" s="191"/>
      <c r="F15" s="191"/>
      <c r="G15" s="191"/>
    </row>
    <row r="16" spans="2:9" ht="14.95" customHeight="1">
      <c r="B16" s="7"/>
      <c r="C16" s="2" t="s">
        <v>7</v>
      </c>
      <c r="D16" s="191"/>
      <c r="E16" s="191"/>
      <c r="F16" s="191"/>
      <c r="G16" s="191"/>
    </row>
    <row r="17" spans="2:7" ht="14.95" customHeight="1">
      <c r="B17" s="7"/>
      <c r="C17" s="2" t="s">
        <v>39</v>
      </c>
      <c r="D17" s="191"/>
      <c r="E17" s="191"/>
      <c r="F17" s="191"/>
      <c r="G17" s="191"/>
    </row>
    <row r="18" spans="2:7" ht="14.95" customHeight="1">
      <c r="B18" s="7"/>
      <c r="C18" s="2" t="s">
        <v>138</v>
      </c>
      <c r="D18" s="191"/>
      <c r="E18" s="191"/>
      <c r="F18" s="191"/>
      <c r="G18" s="191"/>
    </row>
    <row r="19" spans="2:7" ht="14.95" customHeight="1">
      <c r="B19" s="7"/>
      <c r="C19" s="2" t="s">
        <v>8</v>
      </c>
      <c r="D19" s="191"/>
      <c r="E19" s="191"/>
      <c r="F19" s="191"/>
      <c r="G19" s="191"/>
    </row>
    <row r="20" spans="2:7" ht="14.95" customHeight="1">
      <c r="B20" s="7"/>
      <c r="C20" s="2" t="s">
        <v>9</v>
      </c>
      <c r="D20" s="191"/>
      <c r="E20" s="191"/>
      <c r="F20" s="191"/>
      <c r="G20" s="191"/>
    </row>
    <row r="21" spans="2:7" ht="14.95" customHeight="1">
      <c r="B21" s="7"/>
      <c r="C21" s="2" t="s">
        <v>10</v>
      </c>
      <c r="D21" s="191"/>
      <c r="E21" s="191"/>
      <c r="F21" s="191"/>
      <c r="G21" s="191"/>
    </row>
    <row r="22" spans="2:7" ht="14.95" customHeight="1">
      <c r="B22" s="7"/>
      <c r="C22" s="4" t="s">
        <v>11</v>
      </c>
      <c r="D22" s="191"/>
      <c r="E22" s="191"/>
      <c r="F22" s="191"/>
      <c r="G22" s="191"/>
    </row>
    <row r="23" spans="2:7" ht="14.95" customHeight="1">
      <c r="B23" s="5"/>
      <c r="C23" s="25" t="s">
        <v>12</v>
      </c>
      <c r="D23" s="192"/>
      <c r="E23" s="192"/>
      <c r="F23" s="192"/>
      <c r="G23" s="193"/>
    </row>
    <row r="24" spans="2:7" ht="14.95" customHeight="1">
      <c r="B24" s="7"/>
      <c r="C24" s="2" t="s">
        <v>120</v>
      </c>
      <c r="D24" s="191"/>
      <c r="E24" s="191"/>
      <c r="F24" s="191"/>
      <c r="G24" s="191"/>
    </row>
    <row r="25" spans="2:7" ht="14.95" customHeight="1">
      <c r="B25" s="7"/>
      <c r="C25" s="2" t="s">
        <v>13</v>
      </c>
      <c r="D25" s="191"/>
      <c r="E25" s="191"/>
      <c r="F25" s="191"/>
      <c r="G25" s="191"/>
    </row>
    <row r="26" spans="2:7" ht="14.95" customHeight="1">
      <c r="B26" s="7"/>
      <c r="C26" s="2" t="s">
        <v>14</v>
      </c>
      <c r="D26" s="191"/>
      <c r="E26" s="191"/>
      <c r="F26" s="191"/>
      <c r="G26" s="191"/>
    </row>
    <row r="27" spans="2:7" ht="14.95" customHeight="1">
      <c r="B27" s="7"/>
      <c r="C27" s="2" t="s">
        <v>15</v>
      </c>
      <c r="D27" s="191"/>
      <c r="E27" s="191"/>
      <c r="F27" s="191"/>
      <c r="G27" s="191"/>
    </row>
    <row r="28" spans="2:7" ht="14.95" customHeight="1">
      <c r="B28" s="7"/>
      <c r="C28" s="2" t="s">
        <v>16</v>
      </c>
      <c r="D28" s="191"/>
      <c r="E28" s="191"/>
      <c r="F28" s="191"/>
      <c r="G28" s="191"/>
    </row>
    <row r="29" spans="2:7" ht="14.95" customHeight="1">
      <c r="B29" s="7"/>
      <c r="C29" s="2" t="s">
        <v>96</v>
      </c>
      <c r="D29" s="191"/>
      <c r="E29" s="191"/>
      <c r="F29" s="191"/>
      <c r="G29" s="191"/>
    </row>
    <row r="30" spans="2:7" ht="14.95" customHeight="1">
      <c r="B30" s="5"/>
      <c r="C30" s="25" t="s">
        <v>21</v>
      </c>
      <c r="D30" s="192"/>
      <c r="E30" s="192"/>
      <c r="F30" s="192"/>
      <c r="G30" s="193"/>
    </row>
    <row r="31" spans="2:7" ht="14.95" customHeight="1">
      <c r="B31" s="11"/>
      <c r="C31" s="4" t="s">
        <v>97</v>
      </c>
      <c r="D31" s="191"/>
      <c r="E31" s="191"/>
      <c r="F31" s="191"/>
      <c r="G31" s="191"/>
    </row>
    <row r="32" spans="2:7" ht="14.95" customHeight="1">
      <c r="B32" s="11"/>
      <c r="C32" s="4" t="s">
        <v>38</v>
      </c>
      <c r="D32" s="191"/>
      <c r="E32" s="191"/>
      <c r="F32" s="191"/>
      <c r="G32" s="191"/>
    </row>
    <row r="33" spans="2:7" ht="14.95" customHeight="1">
      <c r="B33" s="11"/>
      <c r="C33" s="4" t="s">
        <v>54</v>
      </c>
      <c r="D33" s="191"/>
      <c r="E33" s="191"/>
      <c r="F33" s="191"/>
      <c r="G33" s="191"/>
    </row>
    <row r="34" spans="2:7" ht="14.95" customHeight="1">
      <c r="B34" s="11"/>
      <c r="C34" s="4" t="s">
        <v>17</v>
      </c>
      <c r="D34" s="191"/>
      <c r="E34" s="191"/>
      <c r="F34" s="191"/>
      <c r="G34" s="191"/>
    </row>
    <row r="35" spans="2:7" ht="14.95" customHeight="1">
      <c r="B35" s="14"/>
      <c r="C35" s="145" t="s">
        <v>96</v>
      </c>
      <c r="D35" s="191"/>
      <c r="E35" s="191"/>
      <c r="F35" s="191"/>
      <c r="G35" s="191"/>
    </row>
    <row r="36" spans="2:7" ht="14.95" customHeight="1">
      <c r="D36" s="117"/>
      <c r="E36" s="117"/>
      <c r="F36" s="117"/>
      <c r="G36" s="117"/>
    </row>
    <row r="37" spans="2:7" ht="14.95" customHeight="1">
      <c r="B37" s="10" t="s">
        <v>193</v>
      </c>
      <c r="C37" s="31"/>
      <c r="D37" s="105">
        <f>SUM(D9:D35)</f>
        <v>0</v>
      </c>
      <c r="E37" s="105">
        <f>SUM(E9:E35)</f>
        <v>0</v>
      </c>
      <c r="F37" s="105">
        <f>SUM(F9:F35)</f>
        <v>0</v>
      </c>
      <c r="G37" s="105">
        <f>SUM(G9:G35)</f>
        <v>0</v>
      </c>
    </row>
    <row r="39" spans="2:7" ht="14.95" customHeight="1">
      <c r="B39" s="286" t="s">
        <v>194</v>
      </c>
      <c r="C39" s="287"/>
      <c r="D39" s="105">
        <f>'F6'!H11</f>
        <v>0</v>
      </c>
      <c r="E39" s="105">
        <f>'F6'!H12</f>
        <v>0</v>
      </c>
      <c r="F39" s="105">
        <f>'F6'!H13</f>
        <v>0</v>
      </c>
      <c r="G39" s="105">
        <f>'F6'!H20</f>
        <v>0</v>
      </c>
    </row>
  </sheetData>
  <sheetProtection algorithmName="SHA-512" hashValue="YAY3ZX45yZawBRrkmsOvskS/8RLUUbplQAaa0rJm80Jwt2z/4lFQRxRPZrcHDrmrPe7wK66DN2K5Xq/8i6RvRA==" saltValue="8kTVUGlnZ1jPo6OqP99G5g==" spinCount="100000" sheet="1" objects="1" scenarios="1" selectLockedCells="1"/>
  <mergeCells count="3">
    <mergeCell ref="B2:G2"/>
    <mergeCell ref="D4:G4"/>
    <mergeCell ref="B39:C39"/>
  </mergeCells>
  <conditionalFormatting sqref="B2">
    <cfRule type="expression" dxfId="1" priority="1">
      <formula>$I$2="OK"</formula>
    </cfRule>
    <cfRule type="expression" dxfId="0" priority="2">
      <formula>$I$2="NOK"</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F1</vt:lpstr>
      <vt:lpstr>F2 SAS</vt:lpstr>
      <vt:lpstr>F2 FHL</vt:lpstr>
      <vt:lpstr>F2 ETAT-COMMUNAL</vt:lpstr>
      <vt:lpstr>F2 TOTAL</vt:lpstr>
      <vt:lpstr>F5</vt:lpstr>
      <vt:lpstr>F6</vt:lpstr>
      <vt:lpstr>F7</vt:lpstr>
      <vt:lpstr>'F1'!Print_Area</vt:lpstr>
      <vt:lpstr>'F6'!Print_Area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2023-02-21T13:12:23Z</dcterms:modified>
</cp:coreProperties>
</file>