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3 - DOMAINE D'ACTIVITE\305AssurDependance\ValeurMonetair\NegocVM\Dossiers 2022\RECENSEMENT\Formulaires\20220221_VERSION SITE CNS\"/>
    </mc:Choice>
  </mc:AlternateContent>
  <workbookProtection workbookAlgorithmName="SHA-512" workbookHashValue="+Wpjf+CC34UZh6J7OsV2YOLPiQG6zSNnC6hnT87s1htT4/YL2ufsF82GSXw8/A7bYl4ISDWUM0X6MP1zZkhBVg==" workbookSaltValue="VazAnlHfVfGXltqQc4jj3w==" workbookSpinCount="100000" lockStructure="1"/>
  <bookViews>
    <workbookView xWindow="0" yWindow="0" windowWidth="28800" windowHeight="12300" tabRatio="792"/>
  </bookViews>
  <sheets>
    <sheet name="F1" sheetId="3" r:id="rId1"/>
    <sheet name="F2 SAS" sheetId="53" r:id="rId2"/>
    <sheet name="F2 FHL" sheetId="61" r:id="rId3"/>
    <sheet name="F2 ETAT-COMMUNAL" sheetId="62" r:id="rId4"/>
    <sheet name="F2 TOTAL" sheetId="63" r:id="rId5"/>
    <sheet name="F3" sheetId="64" r:id="rId6"/>
  </sheets>
  <externalReferences>
    <externalReference r:id="rId7"/>
    <externalReference r:id="rId8"/>
    <externalReference r:id="rId9"/>
  </externalReferences>
  <definedNames>
    <definedName name="\X" localSheetId="3">#REF!</definedName>
    <definedName name="\X" localSheetId="2">#REF!</definedName>
    <definedName name="\X" localSheetId="4">#REF!</definedName>
    <definedName name="\X" localSheetId="5">#REF!</definedName>
    <definedName name="\X">#REF!</definedName>
    <definedName name="A3xl7" localSheetId="3">#REF!</definedName>
    <definedName name="A3xl7" localSheetId="2">#REF!</definedName>
    <definedName name="A3xl7" localSheetId="4">#REF!</definedName>
    <definedName name="A3xl7" localSheetId="5">#REF!</definedName>
    <definedName name="A3xl7">#REF!</definedName>
    <definedName name="Base_de_donnée" localSheetId="3">#REF!</definedName>
    <definedName name="Base_de_donnée" localSheetId="2">#REF!</definedName>
    <definedName name="Base_de_donnée" localSheetId="4">#REF!</definedName>
    <definedName name="Base_de_donnée" localSheetId="5">#REF!</definedName>
    <definedName name="Base_de_donnée">#REF!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_xlnm.Criteria" localSheetId="3">#REF!</definedName>
    <definedName name="_xlnm.Criteria" localSheetId="2">#REF!</definedName>
    <definedName name="_xlnm.Criteria" localSheetId="4">#REF!</definedName>
    <definedName name="_xlnm.Criteria" localSheetId="5">#REF!</definedName>
    <definedName name="_xlnm.Criteria">#REF!</definedName>
    <definedName name="d" localSheetId="3">IF(AND([1]DEPO99_3!$B1&lt;=[1]DEPO99_3!#REF!,[1]DEPO99_3!$C1&gt;[1]DEPO99_3!#REF!),[1]DEPO99_3!$G1*[1]DEPO99_3!#REF!/360,0)</definedName>
    <definedName name="d" localSheetId="2">IF(AND([1]DEPO99_3!$B1&lt;=[1]DEPO99_3!#REF!,[1]DEPO99_3!$C1&gt;[1]DEPO99_3!#REF!),[1]DEPO99_3!$G1*[1]DEPO99_3!#REF!/360,0)</definedName>
    <definedName name="d" localSheetId="4">IF(AND([1]DEPO99_3!$B1&lt;=[1]DEPO99_3!#REF!,[1]DEPO99_3!$C1&gt;[1]DEPO99_3!#REF!),[1]DEPO99_3!$G1*[1]DEPO99_3!#REF!/360,0)</definedName>
    <definedName name="d" localSheetId="5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3">#REF!</definedName>
    <definedName name="data_tit" localSheetId="2">#REF!</definedName>
    <definedName name="data_tit" localSheetId="4">#REF!</definedName>
    <definedName name="data_tit" localSheetId="5">#REF!</definedName>
    <definedName name="data_tit">#REF!</definedName>
    <definedName name="_xlnm.Extract" localSheetId="3">#REF!</definedName>
    <definedName name="_xlnm.Extract" localSheetId="2">#REF!</definedName>
    <definedName name="_xlnm.Extract" localSheetId="4">#REF!</definedName>
    <definedName name="_xlnm.Extract" localSheetId="5">#REF!</definedName>
    <definedName name="_xlnm.Extract">#REF!</definedName>
    <definedName name="f" localSheetId="3">IF(AND([1]DEPO99_3!$B1&lt;=[1]DEPO99_3!#REF!,[1]DEPO99_3!$C1&gt;[1]DEPO99_3!#REF!),[1]DEPO99_3!$G1*[1]DEPO99_3!#REF!/360,0)</definedName>
    <definedName name="f" localSheetId="2">IF(AND([1]DEPO99_3!$B1&lt;=[1]DEPO99_3!#REF!,[1]DEPO99_3!$C1&gt;[1]DEPO99_3!#REF!),[1]DEPO99_3!$G1*[1]DEPO99_3!#REF!/360,0)</definedName>
    <definedName name="f" localSheetId="4">IF(AND([1]DEPO99_3!$B1&lt;=[1]DEPO99_3!#REF!,[1]DEPO99_3!$C1&gt;[1]DEPO99_3!#REF!),[1]DEPO99_3!$G1*[1]DEPO99_3!#REF!/360,0)</definedName>
    <definedName name="f" localSheetId="5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3">#REF!</definedName>
    <definedName name="festival2" localSheetId="2">#REF!</definedName>
    <definedName name="festival2" localSheetId="4">#REF!</definedName>
    <definedName name="festival2" localSheetId="5">#REF!</definedName>
    <definedName name="festival2">#REF!</definedName>
    <definedName name="i" localSheetId="3">#REF!</definedName>
    <definedName name="i" localSheetId="2">#REF!</definedName>
    <definedName name="i" localSheetId="4">#REF!</definedName>
    <definedName name="i" localSheetId="5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3">IF(AND([1]DEPO99_3!$B1&lt;=[1]DEPO99_3!#REF!,[1]DEPO99_3!$C1&gt;[1]DEPO99_3!#REF!),[1]DEPO99_3!$G1*[1]DEPO99_3!#REF!/360,0)</definedName>
    <definedName name="interetjour" localSheetId="2">IF(AND([1]DEPO99_3!$B1&lt;=[1]DEPO99_3!#REF!,[1]DEPO99_3!$C1&gt;[1]DEPO99_3!#REF!),[1]DEPO99_3!$G1*[1]DEPO99_3!#REF!/360,0)</definedName>
    <definedName name="interetjour" localSheetId="4">IF(AND([1]DEPO99_3!$B1&lt;=[1]DEPO99_3!#REF!,[1]DEPO99_3!$C1&gt;[1]DEPO99_3!#REF!),[1]DEPO99_3!$G1*[1]DEPO99_3!#REF!/360,0)</definedName>
    <definedName name="interetjour" localSheetId="5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3">IF(AND([1]DEPO99_3!$B1&lt;=[1]DEPO99_3!#REF!,[1]DEPO99_3!$C1&gt;[1]DEPO99_3!#REF!),[1]DEPO99_3!$G1*[1]DEPO99_3!#REF!/360,0)</definedName>
    <definedName name="interetjour_trim1" localSheetId="2">IF(AND([1]DEPO99_3!$B1&lt;=[1]DEPO99_3!#REF!,[1]DEPO99_3!$C1&gt;[1]DEPO99_3!#REF!),[1]DEPO99_3!$G1*[1]DEPO99_3!#REF!/360,0)</definedName>
    <definedName name="interetjour_trim1" localSheetId="4">IF(AND([1]DEPO99_3!$B1&lt;=[1]DEPO99_3!#REF!,[1]DEPO99_3!$C1&gt;[1]DEPO99_3!#REF!),[1]DEPO99_3!$G1*[1]DEPO99_3!#REF!/360,0)</definedName>
    <definedName name="interetjour_trim1" localSheetId="5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3">IF(AND([1]DEPO99_3!$B1&lt;=[1]DEPO99_3!#REF!,[1]DEPO99_3!$C1&gt;[1]DEPO99_3!#REF!),[1]DEPO99_3!$G1*[1]DEPO99_3!#REF!/360,0)</definedName>
    <definedName name="interetjour_trim2" localSheetId="2">IF(AND([1]DEPO99_3!$B1&lt;=[1]DEPO99_3!#REF!,[1]DEPO99_3!$C1&gt;[1]DEPO99_3!#REF!),[1]DEPO99_3!$G1*[1]DEPO99_3!#REF!/360,0)</definedName>
    <definedName name="interetjour_trim2" localSheetId="4">IF(AND([1]DEPO99_3!$B1&lt;=[1]DEPO99_3!#REF!,[1]DEPO99_3!$C1&gt;[1]DEPO99_3!#REF!),[1]DEPO99_3!$G1*[1]DEPO99_3!#REF!/360,0)</definedName>
    <definedName name="interetjour_trim2" localSheetId="5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3">IF(AND([1]DEPO99_3!$B1&lt;=[1]DEPO99_3!#REF!,[1]DEPO99_3!$C1&gt;[1]DEPO99_3!#REF!),[1]DEPO99_3!$G1*[1]DEPO99_3!#REF!/360,0)</definedName>
    <definedName name="interetjour_trim4" localSheetId="2">IF(AND([1]DEPO99_3!$B1&lt;=[1]DEPO99_3!#REF!,[1]DEPO99_3!$C1&gt;[1]DEPO99_3!#REF!),[1]DEPO99_3!$G1*[1]DEPO99_3!#REF!/360,0)</definedName>
    <definedName name="interetjour_trim4" localSheetId="4">IF(AND([1]DEPO99_3!$B1&lt;=[1]DEPO99_3!#REF!,[1]DEPO99_3!$C1&gt;[1]DEPO99_3!#REF!),[1]DEPO99_3!$G1*[1]DEPO99_3!#REF!/360,0)</definedName>
    <definedName name="interetjour_trim4" localSheetId="5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3">IF(AND([1]DEPO99_3!$B1&lt;=[1]DEPO99_3!#REF!,[1]DEPO99_3!$C1&gt;[1]DEPO99_3!#REF!),[1]DEPO99_3!$G1*[1]DEPO99_3!#REF!/360,0)</definedName>
    <definedName name="k" localSheetId="2">IF(AND([1]DEPO99_3!$B1&lt;=[1]DEPO99_3!#REF!,[1]DEPO99_3!$C1&gt;[1]DEPO99_3!#REF!),[1]DEPO99_3!$G1*[1]DEPO99_3!#REF!/360,0)</definedName>
    <definedName name="k" localSheetId="4">IF(AND([1]DEPO99_3!$B1&lt;=[1]DEPO99_3!#REF!,[1]DEPO99_3!$C1&gt;[1]DEPO99_3!#REF!),[1]DEPO99_3!$G1*[1]DEPO99_3!#REF!/360,0)</definedName>
    <definedName name="k" localSheetId="5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3">IF(AND([1]DEPO99_3!$B1&lt;=[1]DEPO99_3!#REF!,[1]DEPO99_3!$C1&gt;[1]DEPO99_3!#REF!),[1]DEPO99_3!$G1*[1]DEPO99_3!#REF!/360,0)</definedName>
    <definedName name="oii" localSheetId="2">IF(AND([1]DEPO99_3!$B1&lt;=[1]DEPO99_3!#REF!,[1]DEPO99_3!$C1&gt;[1]DEPO99_3!#REF!),[1]DEPO99_3!$G1*[1]DEPO99_3!#REF!/360,0)</definedName>
    <definedName name="oii" localSheetId="4">IF(AND([1]DEPO99_3!$B1&lt;=[1]DEPO99_3!#REF!,[1]DEPO99_3!$C1&gt;[1]DEPO99_3!#REF!),[1]DEPO99_3!$G1*[1]DEPO99_3!#REF!/360,0)</definedName>
    <definedName name="oii" localSheetId="5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3">#REF!</definedName>
    <definedName name="ouinon" localSheetId="2">#REF!</definedName>
    <definedName name="ouinon" localSheetId="4">#REF!</definedName>
    <definedName name="ouinon" localSheetId="5">#REF!</definedName>
    <definedName name="ouinon">#REF!</definedName>
    <definedName name="p" localSheetId="3">#REF!</definedName>
    <definedName name="p" localSheetId="2">#REF!</definedName>
    <definedName name="p" localSheetId="4">#REF!</definedName>
    <definedName name="p" localSheetId="5">#REF!</definedName>
    <definedName name="p">#REF!</definedName>
    <definedName name="publiccible" localSheetId="3">#REF!</definedName>
    <definedName name="publiccible" localSheetId="2">#REF!</definedName>
    <definedName name="publiccible" localSheetId="4">#REF!</definedName>
    <definedName name="publiccible" localSheetId="5">#REF!</definedName>
    <definedName name="publiccible">#REF!</definedName>
    <definedName name="publicicble" localSheetId="3">#REF!</definedName>
    <definedName name="publicicble" localSheetId="2">#REF!</definedName>
    <definedName name="publicicble" localSheetId="4">#REF!</definedName>
    <definedName name="publicicble" localSheetId="5">#REF!</definedName>
    <definedName name="publicicble">#REF!</definedName>
    <definedName name="publicicble1" localSheetId="3">#REF!</definedName>
    <definedName name="publicicble1" localSheetId="2">#REF!</definedName>
    <definedName name="publicicble1" localSheetId="4">#REF!</definedName>
    <definedName name="publicicble1" localSheetId="5">#REF!</definedName>
    <definedName name="publicicble1">#REF!</definedName>
    <definedName name="qas" localSheetId="3">#REF!</definedName>
    <definedName name="qas" localSheetId="2">#REF!</definedName>
    <definedName name="qas" localSheetId="4">#REF!</definedName>
    <definedName name="qas" localSheetId="5">#REF!</definedName>
    <definedName name="qas">#REF!</definedName>
    <definedName name="qew" localSheetId="3">#REF!</definedName>
    <definedName name="qew" localSheetId="2">#REF!</definedName>
    <definedName name="qew" localSheetId="4">#REF!</definedName>
    <definedName name="qew" localSheetId="5">#REF!</definedName>
    <definedName name="qew">#REF!</definedName>
    <definedName name="qsa" localSheetId="3">#REF!</definedName>
    <definedName name="qsa" localSheetId="2">#REF!</definedName>
    <definedName name="qsa" localSheetId="4">#REF!</definedName>
    <definedName name="qsa" localSheetId="5">#REF!</definedName>
    <definedName name="qsa">#REF!</definedName>
    <definedName name="qwe" localSheetId="3">#REF!</definedName>
    <definedName name="qwe" localSheetId="2">#REF!</definedName>
    <definedName name="qwe" localSheetId="4">#REF!</definedName>
    <definedName name="qwe" localSheetId="5">#REF!</definedName>
    <definedName name="qwe">#REF!</definedName>
    <definedName name="tblCentraleChienChasse" localSheetId="3">#REF!</definedName>
    <definedName name="tblCentraleChienChasse" localSheetId="2">#REF!</definedName>
    <definedName name="tblCentraleChienChasse" localSheetId="4">#REF!</definedName>
    <definedName name="tblCentraleChienChasse" localSheetId="5">#REF!</definedName>
    <definedName name="tblCentraleChienChasse">#REF!</definedName>
    <definedName name="xx" localSheetId="3">#REF!</definedName>
    <definedName name="xx" localSheetId="2">#REF!</definedName>
    <definedName name="xx" localSheetId="4">#REF!</definedName>
    <definedName name="xx" localSheetId="5">#REF!</definedName>
    <definedName name="xx">#REF!</definedName>
    <definedName name="_xlnm.Print_Area" localSheetId="0">'F1'!$B$2:$H$49</definedName>
    <definedName name="_xlnm.Print_Area" localSheetId="5">'F3'!$B$2:$H$50</definedName>
  </definedNames>
  <calcPr calcId="162913"/>
</workbook>
</file>

<file path=xl/calcChain.xml><?xml version="1.0" encoding="utf-8"?>
<calcChain xmlns="http://schemas.openxmlformats.org/spreadsheetml/2006/main">
  <c r="D7" i="64" l="1"/>
  <c r="H56" i="64"/>
  <c r="G56" i="64"/>
  <c r="J2" i="64" s="1"/>
  <c r="F56" i="64"/>
  <c r="E56" i="64"/>
  <c r="D56" i="64"/>
  <c r="AC2" i="53" l="1"/>
  <c r="U60" i="62" l="1"/>
  <c r="U58" i="62"/>
  <c r="U57" i="62"/>
  <c r="U56" i="62"/>
  <c r="U55" i="62"/>
  <c r="U54" i="62"/>
  <c r="U53" i="62"/>
  <c r="U51" i="62"/>
  <c r="U50" i="62"/>
  <c r="U49" i="62"/>
  <c r="U48" i="62"/>
  <c r="U47" i="62"/>
  <c r="U46" i="62"/>
  <c r="U45" i="62"/>
  <c r="U44" i="62"/>
  <c r="U42" i="62"/>
  <c r="U41" i="62"/>
  <c r="U40" i="62"/>
  <c r="U39" i="62"/>
  <c r="U38" i="62"/>
  <c r="U36" i="62"/>
  <c r="U35" i="62"/>
  <c r="U34" i="62"/>
  <c r="U33" i="62"/>
  <c r="U32" i="62"/>
  <c r="U31" i="62"/>
  <c r="U29" i="62"/>
  <c r="U28" i="62"/>
  <c r="U27" i="62"/>
  <c r="U26" i="62"/>
  <c r="U25" i="62"/>
  <c r="U24" i="62"/>
  <c r="U23" i="62"/>
  <c r="U22" i="62"/>
  <c r="U21" i="62"/>
  <c r="U20" i="62"/>
  <c r="U19" i="62"/>
  <c r="U18" i="62"/>
  <c r="U17" i="62"/>
  <c r="J2" i="3" l="1"/>
  <c r="AC2" i="62" l="1"/>
  <c r="AC2" i="61"/>
  <c r="C58" i="63" l="1"/>
  <c r="C57" i="63"/>
  <c r="C56" i="63"/>
  <c r="C55" i="63"/>
  <c r="C54" i="63"/>
  <c r="C53" i="63"/>
  <c r="C51" i="63"/>
  <c r="C50" i="63"/>
  <c r="C49" i="63"/>
  <c r="C48" i="63"/>
  <c r="C47" i="63"/>
  <c r="C46" i="63"/>
  <c r="C45" i="63"/>
  <c r="C44" i="63"/>
  <c r="C42" i="63"/>
  <c r="C41" i="63"/>
  <c r="C40" i="63"/>
  <c r="C39" i="63"/>
  <c r="C38" i="63"/>
  <c r="C36" i="63"/>
  <c r="C35" i="63"/>
  <c r="C34" i="63"/>
  <c r="C33" i="63"/>
  <c r="C32" i="63"/>
  <c r="C31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58" i="62"/>
  <c r="C57" i="62"/>
  <c r="C56" i="62"/>
  <c r="C55" i="62"/>
  <c r="C54" i="62"/>
  <c r="C53" i="62"/>
  <c r="C51" i="62"/>
  <c r="C50" i="62"/>
  <c r="C49" i="62"/>
  <c r="C48" i="62"/>
  <c r="C47" i="62"/>
  <c r="C46" i="62"/>
  <c r="C45" i="62"/>
  <c r="C44" i="62"/>
  <c r="C42" i="62"/>
  <c r="C41" i="62"/>
  <c r="C40" i="62"/>
  <c r="C39" i="62"/>
  <c r="C38" i="62"/>
  <c r="C36" i="62"/>
  <c r="C35" i="62"/>
  <c r="C34" i="62"/>
  <c r="C33" i="62"/>
  <c r="C32" i="62"/>
  <c r="C31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58" i="61"/>
  <c r="C57" i="61"/>
  <c r="C56" i="61"/>
  <c r="C55" i="61"/>
  <c r="C54" i="61"/>
  <c r="C53" i="61"/>
  <c r="C51" i="61"/>
  <c r="C50" i="61"/>
  <c r="C49" i="61"/>
  <c r="C48" i="61"/>
  <c r="C47" i="61"/>
  <c r="C46" i="61"/>
  <c r="C45" i="61"/>
  <c r="C44" i="61"/>
  <c r="C42" i="61"/>
  <c r="C41" i="61"/>
  <c r="C40" i="61"/>
  <c r="C39" i="61"/>
  <c r="C38" i="61"/>
  <c r="C36" i="61"/>
  <c r="C35" i="61"/>
  <c r="C34" i="61"/>
  <c r="C33" i="61"/>
  <c r="C32" i="61"/>
  <c r="C31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T29" i="63"/>
  <c r="O29" i="63"/>
  <c r="N29" i="63"/>
  <c r="M29" i="63"/>
  <c r="L29" i="63"/>
  <c r="K29" i="63"/>
  <c r="J29" i="63"/>
  <c r="I29" i="63"/>
  <c r="H29" i="63"/>
  <c r="G29" i="63"/>
  <c r="F29" i="63"/>
  <c r="D29" i="63"/>
  <c r="D72" i="63" l="1"/>
  <c r="D71" i="63"/>
  <c r="D69" i="63"/>
  <c r="D68" i="63"/>
  <c r="W58" i="63" l="1"/>
  <c r="W57" i="63"/>
  <c r="W56" i="63"/>
  <c r="W55" i="63"/>
  <c r="W54" i="63"/>
  <c r="W53" i="63"/>
  <c r="W51" i="63"/>
  <c r="W50" i="63"/>
  <c r="W49" i="63"/>
  <c r="W48" i="63"/>
  <c r="W47" i="63"/>
  <c r="W46" i="63"/>
  <c r="W45" i="63"/>
  <c r="W44" i="63"/>
  <c r="W42" i="63"/>
  <c r="W41" i="63"/>
  <c r="W40" i="63"/>
  <c r="W39" i="63"/>
  <c r="W38" i="63"/>
  <c r="W36" i="63"/>
  <c r="W35" i="63"/>
  <c r="W34" i="63"/>
  <c r="W33" i="63"/>
  <c r="W32" i="63"/>
  <c r="W31" i="63"/>
  <c r="W29" i="63"/>
  <c r="W28" i="63"/>
  <c r="W27" i="63"/>
  <c r="W26" i="63"/>
  <c r="W25" i="63"/>
  <c r="W24" i="63"/>
  <c r="W23" i="63"/>
  <c r="W22" i="63"/>
  <c r="W21" i="63"/>
  <c r="W20" i="63"/>
  <c r="W19" i="63"/>
  <c r="W18" i="63"/>
  <c r="W17" i="63"/>
  <c r="T58" i="63"/>
  <c r="T57" i="63"/>
  <c r="T56" i="63"/>
  <c r="T55" i="63"/>
  <c r="T54" i="63"/>
  <c r="T53" i="63"/>
  <c r="T51" i="63"/>
  <c r="T50" i="63"/>
  <c r="T49" i="63"/>
  <c r="T48" i="63"/>
  <c r="T47" i="63"/>
  <c r="T46" i="63"/>
  <c r="T45" i="63"/>
  <c r="T44" i="63"/>
  <c r="T42" i="63"/>
  <c r="T41" i="63"/>
  <c r="T40" i="63"/>
  <c r="T39" i="63"/>
  <c r="T38" i="63"/>
  <c r="T36" i="63"/>
  <c r="T35" i="63"/>
  <c r="T34" i="63"/>
  <c r="T33" i="63"/>
  <c r="T32" i="63"/>
  <c r="T31" i="63"/>
  <c r="T28" i="63"/>
  <c r="T27" i="63"/>
  <c r="T26" i="63"/>
  <c r="T25" i="63"/>
  <c r="T24" i="63"/>
  <c r="T23" i="63"/>
  <c r="T22" i="63"/>
  <c r="T21" i="63"/>
  <c r="T20" i="63"/>
  <c r="T19" i="63"/>
  <c r="T18" i="63"/>
  <c r="T17" i="63"/>
  <c r="O58" i="63"/>
  <c r="N58" i="63"/>
  <c r="M58" i="63"/>
  <c r="L58" i="63"/>
  <c r="K58" i="63"/>
  <c r="J58" i="63"/>
  <c r="I58" i="63"/>
  <c r="H58" i="63"/>
  <c r="G58" i="63"/>
  <c r="F58" i="63"/>
  <c r="D58" i="63"/>
  <c r="O57" i="63"/>
  <c r="N57" i="63"/>
  <c r="M57" i="63"/>
  <c r="L57" i="63"/>
  <c r="K57" i="63"/>
  <c r="J57" i="63"/>
  <c r="I57" i="63"/>
  <c r="H57" i="63"/>
  <c r="G57" i="63"/>
  <c r="F57" i="63"/>
  <c r="D57" i="63"/>
  <c r="O56" i="63"/>
  <c r="N56" i="63"/>
  <c r="M56" i="63"/>
  <c r="L56" i="63"/>
  <c r="K56" i="63"/>
  <c r="J56" i="63"/>
  <c r="I56" i="63"/>
  <c r="H56" i="63"/>
  <c r="G56" i="63"/>
  <c r="F56" i="63"/>
  <c r="D56" i="63"/>
  <c r="O55" i="63"/>
  <c r="N55" i="63"/>
  <c r="M55" i="63"/>
  <c r="L55" i="63"/>
  <c r="K55" i="63"/>
  <c r="J55" i="63"/>
  <c r="I55" i="63"/>
  <c r="H55" i="63"/>
  <c r="G55" i="63"/>
  <c r="F55" i="63"/>
  <c r="D55" i="63"/>
  <c r="O54" i="63"/>
  <c r="N54" i="63"/>
  <c r="M54" i="63"/>
  <c r="L54" i="63"/>
  <c r="K54" i="63"/>
  <c r="J54" i="63"/>
  <c r="I54" i="63"/>
  <c r="H54" i="63"/>
  <c r="G54" i="63"/>
  <c r="F54" i="63"/>
  <c r="D54" i="63"/>
  <c r="O53" i="63"/>
  <c r="N53" i="63"/>
  <c r="M53" i="63"/>
  <c r="L53" i="63"/>
  <c r="K53" i="63"/>
  <c r="J53" i="63"/>
  <c r="I53" i="63"/>
  <c r="H53" i="63"/>
  <c r="G53" i="63"/>
  <c r="F53" i="63"/>
  <c r="D53" i="63"/>
  <c r="O51" i="63"/>
  <c r="N51" i="63"/>
  <c r="M51" i="63"/>
  <c r="L51" i="63"/>
  <c r="K51" i="63"/>
  <c r="J51" i="63"/>
  <c r="I51" i="63"/>
  <c r="H51" i="63"/>
  <c r="G51" i="63"/>
  <c r="F51" i="63"/>
  <c r="D51" i="63"/>
  <c r="O50" i="63"/>
  <c r="N50" i="63"/>
  <c r="M50" i="63"/>
  <c r="L50" i="63"/>
  <c r="K50" i="63"/>
  <c r="J50" i="63"/>
  <c r="I50" i="63"/>
  <c r="H50" i="63"/>
  <c r="G50" i="63"/>
  <c r="F50" i="63"/>
  <c r="D50" i="63"/>
  <c r="O49" i="63"/>
  <c r="N49" i="63"/>
  <c r="M49" i="63"/>
  <c r="L49" i="63"/>
  <c r="K49" i="63"/>
  <c r="J49" i="63"/>
  <c r="I49" i="63"/>
  <c r="H49" i="63"/>
  <c r="G49" i="63"/>
  <c r="F49" i="63"/>
  <c r="D49" i="63"/>
  <c r="O48" i="63"/>
  <c r="N48" i="63"/>
  <c r="M48" i="63"/>
  <c r="L48" i="63"/>
  <c r="K48" i="63"/>
  <c r="J48" i="63"/>
  <c r="I48" i="63"/>
  <c r="H48" i="63"/>
  <c r="G48" i="63"/>
  <c r="F48" i="63"/>
  <c r="D48" i="63"/>
  <c r="Y48" i="63" s="1"/>
  <c r="O47" i="63"/>
  <c r="N47" i="63"/>
  <c r="M47" i="63"/>
  <c r="L47" i="63"/>
  <c r="K47" i="63"/>
  <c r="J47" i="63"/>
  <c r="I47" i="63"/>
  <c r="H47" i="63"/>
  <c r="G47" i="63"/>
  <c r="F47" i="63"/>
  <c r="D47" i="63"/>
  <c r="O46" i="63"/>
  <c r="N46" i="63"/>
  <c r="M46" i="63"/>
  <c r="L46" i="63"/>
  <c r="K46" i="63"/>
  <c r="J46" i="63"/>
  <c r="I46" i="63"/>
  <c r="H46" i="63"/>
  <c r="G46" i="63"/>
  <c r="F46" i="63"/>
  <c r="D46" i="63"/>
  <c r="O45" i="63"/>
  <c r="N45" i="63"/>
  <c r="M45" i="63"/>
  <c r="L45" i="63"/>
  <c r="K45" i="63"/>
  <c r="J45" i="63"/>
  <c r="I45" i="63"/>
  <c r="H45" i="63"/>
  <c r="G45" i="63"/>
  <c r="F45" i="63"/>
  <c r="D45" i="63"/>
  <c r="O44" i="63"/>
  <c r="N44" i="63"/>
  <c r="M44" i="63"/>
  <c r="L44" i="63"/>
  <c r="K44" i="63"/>
  <c r="J44" i="63"/>
  <c r="I44" i="63"/>
  <c r="H44" i="63"/>
  <c r="G44" i="63"/>
  <c r="F44" i="63"/>
  <c r="D44" i="63"/>
  <c r="Y44" i="63" s="1"/>
  <c r="O42" i="63"/>
  <c r="N42" i="63"/>
  <c r="M42" i="63"/>
  <c r="L42" i="63"/>
  <c r="K42" i="63"/>
  <c r="J42" i="63"/>
  <c r="I42" i="63"/>
  <c r="H42" i="63"/>
  <c r="G42" i="63"/>
  <c r="F42" i="63"/>
  <c r="D42" i="63"/>
  <c r="O41" i="63"/>
  <c r="N41" i="63"/>
  <c r="M41" i="63"/>
  <c r="L41" i="63"/>
  <c r="K41" i="63"/>
  <c r="J41" i="63"/>
  <c r="I41" i="63"/>
  <c r="H41" i="63"/>
  <c r="G41" i="63"/>
  <c r="F41" i="63"/>
  <c r="D41" i="63"/>
  <c r="O40" i="63"/>
  <c r="N40" i="63"/>
  <c r="M40" i="63"/>
  <c r="L40" i="63"/>
  <c r="K40" i="63"/>
  <c r="J40" i="63"/>
  <c r="I40" i="63"/>
  <c r="H40" i="63"/>
  <c r="G40" i="63"/>
  <c r="F40" i="63"/>
  <c r="D40" i="63"/>
  <c r="O39" i="63"/>
  <c r="N39" i="63"/>
  <c r="M39" i="63"/>
  <c r="L39" i="63"/>
  <c r="K39" i="63"/>
  <c r="J39" i="63"/>
  <c r="I39" i="63"/>
  <c r="H39" i="63"/>
  <c r="G39" i="63"/>
  <c r="F39" i="63"/>
  <c r="D39" i="63"/>
  <c r="O38" i="63"/>
  <c r="N38" i="63"/>
  <c r="M38" i="63"/>
  <c r="L38" i="63"/>
  <c r="K38" i="63"/>
  <c r="J38" i="63"/>
  <c r="I38" i="63"/>
  <c r="H38" i="63"/>
  <c r="G38" i="63"/>
  <c r="F38" i="63"/>
  <c r="D38" i="63"/>
  <c r="O36" i="63"/>
  <c r="N36" i="63"/>
  <c r="M36" i="63"/>
  <c r="L36" i="63"/>
  <c r="K36" i="63"/>
  <c r="J36" i="63"/>
  <c r="I36" i="63"/>
  <c r="H36" i="63"/>
  <c r="G36" i="63"/>
  <c r="F36" i="63"/>
  <c r="D36" i="63"/>
  <c r="O35" i="63"/>
  <c r="N35" i="63"/>
  <c r="M35" i="63"/>
  <c r="L35" i="63"/>
  <c r="K35" i="63"/>
  <c r="J35" i="63"/>
  <c r="I35" i="63"/>
  <c r="H35" i="63"/>
  <c r="G35" i="63"/>
  <c r="F35" i="63"/>
  <c r="D35" i="63"/>
  <c r="O34" i="63"/>
  <c r="N34" i="63"/>
  <c r="M34" i="63"/>
  <c r="L34" i="63"/>
  <c r="K34" i="63"/>
  <c r="J34" i="63"/>
  <c r="I34" i="63"/>
  <c r="H34" i="63"/>
  <c r="G34" i="63"/>
  <c r="F34" i="63"/>
  <c r="D34" i="63"/>
  <c r="O33" i="63"/>
  <c r="N33" i="63"/>
  <c r="M33" i="63"/>
  <c r="L33" i="63"/>
  <c r="K33" i="63"/>
  <c r="J33" i="63"/>
  <c r="I33" i="63"/>
  <c r="H33" i="63"/>
  <c r="G33" i="63"/>
  <c r="F33" i="63"/>
  <c r="D33" i="63"/>
  <c r="O32" i="63"/>
  <c r="N32" i="63"/>
  <c r="M32" i="63"/>
  <c r="L32" i="63"/>
  <c r="K32" i="63"/>
  <c r="J32" i="63"/>
  <c r="I32" i="63"/>
  <c r="H32" i="63"/>
  <c r="G32" i="63"/>
  <c r="F32" i="63"/>
  <c r="D32" i="63"/>
  <c r="O31" i="63"/>
  <c r="N31" i="63"/>
  <c r="M31" i="63"/>
  <c r="L31" i="63"/>
  <c r="K31" i="63"/>
  <c r="J31" i="63"/>
  <c r="I31" i="63"/>
  <c r="H31" i="63"/>
  <c r="G31" i="63"/>
  <c r="F31" i="63"/>
  <c r="D31" i="63"/>
  <c r="Y29" i="63"/>
  <c r="O28" i="63"/>
  <c r="N28" i="63"/>
  <c r="M28" i="63"/>
  <c r="L28" i="63"/>
  <c r="K28" i="63"/>
  <c r="J28" i="63"/>
  <c r="I28" i="63"/>
  <c r="H28" i="63"/>
  <c r="G28" i="63"/>
  <c r="F28" i="63"/>
  <c r="D28" i="63"/>
  <c r="O27" i="63"/>
  <c r="N27" i="63"/>
  <c r="M27" i="63"/>
  <c r="L27" i="63"/>
  <c r="K27" i="63"/>
  <c r="J27" i="63"/>
  <c r="I27" i="63"/>
  <c r="H27" i="63"/>
  <c r="G27" i="63"/>
  <c r="F27" i="63"/>
  <c r="D27" i="63"/>
  <c r="O26" i="63"/>
  <c r="N26" i="63"/>
  <c r="M26" i="63"/>
  <c r="L26" i="63"/>
  <c r="K26" i="63"/>
  <c r="J26" i="63"/>
  <c r="I26" i="63"/>
  <c r="H26" i="63"/>
  <c r="G26" i="63"/>
  <c r="F26" i="63"/>
  <c r="D26" i="63"/>
  <c r="O25" i="63"/>
  <c r="N25" i="63"/>
  <c r="M25" i="63"/>
  <c r="L25" i="63"/>
  <c r="K25" i="63"/>
  <c r="J25" i="63"/>
  <c r="I25" i="63"/>
  <c r="H25" i="63"/>
  <c r="G25" i="63"/>
  <c r="F25" i="63"/>
  <c r="D25" i="63"/>
  <c r="Y25" i="63" s="1"/>
  <c r="O24" i="63"/>
  <c r="N24" i="63"/>
  <c r="M24" i="63"/>
  <c r="L24" i="63"/>
  <c r="K24" i="63"/>
  <c r="J24" i="63"/>
  <c r="I24" i="63"/>
  <c r="H24" i="63"/>
  <c r="G24" i="63"/>
  <c r="F24" i="63"/>
  <c r="D24" i="63"/>
  <c r="O23" i="63"/>
  <c r="N23" i="63"/>
  <c r="M23" i="63"/>
  <c r="L23" i="63"/>
  <c r="K23" i="63"/>
  <c r="J23" i="63"/>
  <c r="I23" i="63"/>
  <c r="H23" i="63"/>
  <c r="G23" i="63"/>
  <c r="F23" i="63"/>
  <c r="D23" i="63"/>
  <c r="O22" i="63"/>
  <c r="N22" i="63"/>
  <c r="M22" i="63"/>
  <c r="L22" i="63"/>
  <c r="K22" i="63"/>
  <c r="J22" i="63"/>
  <c r="I22" i="63"/>
  <c r="H22" i="63"/>
  <c r="G22" i="63"/>
  <c r="F22" i="63"/>
  <c r="D22" i="63"/>
  <c r="O21" i="63"/>
  <c r="N21" i="63"/>
  <c r="M21" i="63"/>
  <c r="L21" i="63"/>
  <c r="K21" i="63"/>
  <c r="J21" i="63"/>
  <c r="I21" i="63"/>
  <c r="H21" i="63"/>
  <c r="G21" i="63"/>
  <c r="F21" i="63"/>
  <c r="D21" i="63"/>
  <c r="Y21" i="63" s="1"/>
  <c r="O20" i="63"/>
  <c r="N20" i="63"/>
  <c r="M20" i="63"/>
  <c r="L20" i="63"/>
  <c r="K20" i="63"/>
  <c r="J20" i="63"/>
  <c r="I20" i="63"/>
  <c r="H20" i="63"/>
  <c r="G20" i="63"/>
  <c r="F20" i="63"/>
  <c r="D20" i="63"/>
  <c r="O19" i="63"/>
  <c r="N19" i="63"/>
  <c r="M19" i="63"/>
  <c r="L19" i="63"/>
  <c r="K19" i="63"/>
  <c r="J19" i="63"/>
  <c r="I19" i="63"/>
  <c r="H19" i="63"/>
  <c r="G19" i="63"/>
  <c r="F19" i="63"/>
  <c r="D19" i="63"/>
  <c r="O18" i="63"/>
  <c r="N18" i="63"/>
  <c r="M18" i="63"/>
  <c r="L18" i="63"/>
  <c r="K18" i="63"/>
  <c r="J18" i="63"/>
  <c r="I18" i="63"/>
  <c r="H18" i="63"/>
  <c r="G18" i="63"/>
  <c r="F18" i="63"/>
  <c r="D18" i="63"/>
  <c r="O17" i="63"/>
  <c r="N17" i="63"/>
  <c r="M17" i="63"/>
  <c r="L17" i="63"/>
  <c r="K17" i="63"/>
  <c r="J17" i="63"/>
  <c r="I17" i="63"/>
  <c r="H17" i="63"/>
  <c r="G17" i="63"/>
  <c r="F17" i="63"/>
  <c r="D17" i="63"/>
  <c r="Y17" i="63" s="1"/>
  <c r="D7" i="63"/>
  <c r="D8" i="62"/>
  <c r="D8" i="61"/>
  <c r="G71" i="62"/>
  <c r="G68" i="62"/>
  <c r="D66" i="62"/>
  <c r="D74" i="62" s="1"/>
  <c r="AA60" i="62" s="1"/>
  <c r="W60" i="62"/>
  <c r="T60" i="62"/>
  <c r="O60" i="62"/>
  <c r="N60" i="62"/>
  <c r="M60" i="62"/>
  <c r="L60" i="62"/>
  <c r="K60" i="62"/>
  <c r="J60" i="62"/>
  <c r="I60" i="62"/>
  <c r="H60" i="62"/>
  <c r="G60" i="62"/>
  <c r="F60" i="62"/>
  <c r="D60" i="62"/>
  <c r="Y58" i="62"/>
  <c r="Q58" i="62"/>
  <c r="Y57" i="62"/>
  <c r="Q57" i="62"/>
  <c r="Y56" i="62"/>
  <c r="Q56" i="62"/>
  <c r="Y55" i="62"/>
  <c r="Q55" i="62"/>
  <c r="R55" i="62" s="1"/>
  <c r="Y54" i="62"/>
  <c r="Q54" i="62"/>
  <c r="Y53" i="62"/>
  <c r="Q53" i="62"/>
  <c r="Y51" i="62"/>
  <c r="Q51" i="62"/>
  <c r="Y50" i="62"/>
  <c r="Q50" i="62"/>
  <c r="R50" i="62" s="1"/>
  <c r="Y49" i="62"/>
  <c r="R49" i="62"/>
  <c r="Q49" i="62"/>
  <c r="Y48" i="62"/>
  <c r="Q48" i="62"/>
  <c r="Y47" i="62"/>
  <c r="Q47" i="62"/>
  <c r="Y46" i="62"/>
  <c r="Q46" i="62"/>
  <c r="R46" i="62" s="1"/>
  <c r="Y45" i="62"/>
  <c r="Q45" i="62"/>
  <c r="Y44" i="62"/>
  <c r="Q44" i="62"/>
  <c r="Y42" i="62"/>
  <c r="Q42" i="62"/>
  <c r="Y41" i="62"/>
  <c r="Q41" i="62"/>
  <c r="Y40" i="62"/>
  <c r="Q40" i="62"/>
  <c r="Y39" i="62"/>
  <c r="Q39" i="62"/>
  <c r="Y38" i="62"/>
  <c r="Q38" i="62"/>
  <c r="R38" i="62" s="1"/>
  <c r="Y36" i="62"/>
  <c r="Q36" i="62"/>
  <c r="Y35" i="62"/>
  <c r="Q35" i="62"/>
  <c r="Y34" i="62"/>
  <c r="Q34" i="62"/>
  <c r="Y33" i="62"/>
  <c r="Q33" i="62"/>
  <c r="R33" i="62" s="1"/>
  <c r="Y32" i="62"/>
  <c r="Q32" i="62"/>
  <c r="R32" i="62" s="1"/>
  <c r="Y31" i="62"/>
  <c r="Q31" i="62"/>
  <c r="Y29" i="62"/>
  <c r="Q29" i="62"/>
  <c r="R29" i="62" s="1"/>
  <c r="Y28" i="62"/>
  <c r="Q28" i="62"/>
  <c r="Y27" i="62"/>
  <c r="Q27" i="62"/>
  <c r="Y26" i="62"/>
  <c r="Q26" i="62"/>
  <c r="Y25" i="62"/>
  <c r="Q25" i="62"/>
  <c r="R25" i="62" s="1"/>
  <c r="Y24" i="62"/>
  <c r="R24" i="62"/>
  <c r="Q24" i="62"/>
  <c r="Y23" i="62"/>
  <c r="Q23" i="62"/>
  <c r="Y22" i="62"/>
  <c r="Q22" i="62"/>
  <c r="Y21" i="62"/>
  <c r="Q21" i="62"/>
  <c r="R21" i="62" s="1"/>
  <c r="Y20" i="62"/>
  <c r="Q20" i="62"/>
  <c r="R20" i="62" s="1"/>
  <c r="Y19" i="62"/>
  <c r="Q19" i="62"/>
  <c r="Y18" i="62"/>
  <c r="Q18" i="62"/>
  <c r="Y17" i="62"/>
  <c r="Q17" i="62"/>
  <c r="R17" i="62" s="1"/>
  <c r="D7" i="62"/>
  <c r="G71" i="61"/>
  <c r="G68" i="61"/>
  <c r="W60" i="61"/>
  <c r="D66" i="61" s="1"/>
  <c r="D74" i="61" s="1"/>
  <c r="AA60" i="61" s="1"/>
  <c r="T60" i="61"/>
  <c r="O60" i="61"/>
  <c r="N60" i="61"/>
  <c r="M60" i="61"/>
  <c r="L60" i="61"/>
  <c r="K60" i="61"/>
  <c r="J60" i="61"/>
  <c r="I60" i="61"/>
  <c r="H60" i="61"/>
  <c r="G60" i="61"/>
  <c r="F60" i="61"/>
  <c r="D60" i="61"/>
  <c r="Y58" i="61"/>
  <c r="Q58" i="61"/>
  <c r="U58" i="61" s="1"/>
  <c r="Y57" i="61"/>
  <c r="Q57" i="61"/>
  <c r="U57" i="61" s="1"/>
  <c r="Y56" i="61"/>
  <c r="Q56" i="61"/>
  <c r="R56" i="61" s="1"/>
  <c r="Y55" i="61"/>
  <c r="Q55" i="61"/>
  <c r="R55" i="61" s="1"/>
  <c r="Y54" i="61"/>
  <c r="Q54" i="61"/>
  <c r="U54" i="61" s="1"/>
  <c r="Y53" i="61"/>
  <c r="Q53" i="61"/>
  <c r="U53" i="61" s="1"/>
  <c r="Y51" i="61"/>
  <c r="Q51" i="61"/>
  <c r="R51" i="61" s="1"/>
  <c r="Y50" i="61"/>
  <c r="Q50" i="61"/>
  <c r="R50" i="61" s="1"/>
  <c r="Y49" i="61"/>
  <c r="Q49" i="61"/>
  <c r="U49" i="61" s="1"/>
  <c r="Y48" i="61"/>
  <c r="Q48" i="61"/>
  <c r="U48" i="61" s="1"/>
  <c r="Y47" i="61"/>
  <c r="Q47" i="61"/>
  <c r="R47" i="61" s="1"/>
  <c r="Y46" i="61"/>
  <c r="Q46" i="61"/>
  <c r="R46" i="61" s="1"/>
  <c r="Y45" i="61"/>
  <c r="Q45" i="61"/>
  <c r="U45" i="61" s="1"/>
  <c r="Y44" i="61"/>
  <c r="Q44" i="61"/>
  <c r="R44" i="61" s="1"/>
  <c r="Y42" i="61"/>
  <c r="Q42" i="61"/>
  <c r="R42" i="61" s="1"/>
  <c r="Y41" i="61"/>
  <c r="Q41" i="61"/>
  <c r="U41" i="61" s="1"/>
  <c r="Y40" i="61"/>
  <c r="Q40" i="61"/>
  <c r="U40" i="61" s="1"/>
  <c r="Y39" i="61"/>
  <c r="Q39" i="61"/>
  <c r="R39" i="61" s="1"/>
  <c r="Y38" i="61"/>
  <c r="Q38" i="61"/>
  <c r="R38" i="61" s="1"/>
  <c r="Y36" i="61"/>
  <c r="Q36" i="61"/>
  <c r="U36" i="61" s="1"/>
  <c r="Y35" i="61"/>
  <c r="Q35" i="61"/>
  <c r="U35" i="61" s="1"/>
  <c r="Y34" i="61"/>
  <c r="Q34" i="61"/>
  <c r="R34" i="61" s="1"/>
  <c r="Y33" i="61"/>
  <c r="Q33" i="61"/>
  <c r="R33" i="61" s="1"/>
  <c r="Y32" i="61"/>
  <c r="Q32" i="61"/>
  <c r="R32" i="61" s="1"/>
  <c r="Y31" i="61"/>
  <c r="Q31" i="61"/>
  <c r="U31" i="61" s="1"/>
  <c r="Y29" i="61"/>
  <c r="Q29" i="61"/>
  <c r="U29" i="61" s="1"/>
  <c r="Y28" i="61"/>
  <c r="Q28" i="61"/>
  <c r="R28" i="61" s="1"/>
  <c r="Y27" i="61"/>
  <c r="Q27" i="61"/>
  <c r="R27" i="61" s="1"/>
  <c r="Y26" i="61"/>
  <c r="Q26" i="61"/>
  <c r="R26" i="61" s="1"/>
  <c r="Y25" i="61"/>
  <c r="Q25" i="61"/>
  <c r="R25" i="61" s="1"/>
  <c r="Y24" i="61"/>
  <c r="Q24" i="61"/>
  <c r="R24" i="61" s="1"/>
  <c r="Y23" i="61"/>
  <c r="Q23" i="61"/>
  <c r="U23" i="61" s="1"/>
  <c r="Y22" i="61"/>
  <c r="Q22" i="61"/>
  <c r="R22" i="61" s="1"/>
  <c r="Y21" i="61"/>
  <c r="Q21" i="61"/>
  <c r="R21" i="61" s="1"/>
  <c r="Y20" i="61"/>
  <c r="Q20" i="61"/>
  <c r="R20" i="61" s="1"/>
  <c r="Y19" i="61"/>
  <c r="Q19" i="61"/>
  <c r="U19" i="61" s="1"/>
  <c r="Y18" i="61"/>
  <c r="Q18" i="61"/>
  <c r="R18" i="61" s="1"/>
  <c r="Y17" i="61"/>
  <c r="Q17" i="61"/>
  <c r="R17" i="61" s="1"/>
  <c r="D7" i="61"/>
  <c r="R31" i="61" l="1"/>
  <c r="Y32" i="63"/>
  <c r="Y36" i="63"/>
  <c r="Y41" i="63"/>
  <c r="Y55" i="63"/>
  <c r="Y40" i="63"/>
  <c r="R54" i="62"/>
  <c r="R28" i="62"/>
  <c r="R36" i="62"/>
  <c r="R45" i="62"/>
  <c r="R41" i="62"/>
  <c r="R47" i="62"/>
  <c r="R56" i="62"/>
  <c r="U51" i="61"/>
  <c r="R23" i="61"/>
  <c r="U26" i="61"/>
  <c r="R57" i="61"/>
  <c r="U44" i="61"/>
  <c r="Y33" i="63"/>
  <c r="O60" i="63"/>
  <c r="U18" i="61"/>
  <c r="R40" i="61"/>
  <c r="U42" i="61"/>
  <c r="R48" i="61"/>
  <c r="U27" i="61"/>
  <c r="U34" i="61"/>
  <c r="R18" i="62"/>
  <c r="R22" i="62"/>
  <c r="R26" i="62"/>
  <c r="R34" i="62"/>
  <c r="R39" i="62"/>
  <c r="R42" i="62"/>
  <c r="F60" i="63"/>
  <c r="J60" i="63"/>
  <c r="N60" i="63"/>
  <c r="Q18" i="63"/>
  <c r="K60" i="63"/>
  <c r="Q19" i="63"/>
  <c r="U19" i="63" s="1"/>
  <c r="I60" i="63"/>
  <c r="M60" i="63"/>
  <c r="Q22" i="63"/>
  <c r="U22" i="63" s="1"/>
  <c r="Q24" i="63"/>
  <c r="U24" i="63" s="1"/>
  <c r="Q26" i="63"/>
  <c r="Q27" i="63"/>
  <c r="Q28" i="63"/>
  <c r="U28" i="63" s="1"/>
  <c r="Q31" i="63"/>
  <c r="U31" i="63" s="1"/>
  <c r="Q32" i="63"/>
  <c r="U32" i="63" s="1"/>
  <c r="Q34" i="63"/>
  <c r="U34" i="63" s="1"/>
  <c r="Q35" i="63"/>
  <c r="Q36" i="63"/>
  <c r="U36" i="63" s="1"/>
  <c r="Q39" i="63"/>
  <c r="U39" i="63" s="1"/>
  <c r="Q40" i="63"/>
  <c r="Q41" i="63"/>
  <c r="U41" i="63" s="1"/>
  <c r="Q42" i="63"/>
  <c r="U42" i="63" s="1"/>
  <c r="Q44" i="63"/>
  <c r="Q45" i="63"/>
  <c r="U45" i="63" s="1"/>
  <c r="Q47" i="63"/>
  <c r="Q48" i="63"/>
  <c r="Q53" i="63"/>
  <c r="U53" i="63" s="1"/>
  <c r="Q57" i="63"/>
  <c r="U57" i="63" s="1"/>
  <c r="Q58" i="63"/>
  <c r="U58" i="63" s="1"/>
  <c r="Y56" i="63"/>
  <c r="R51" i="62"/>
  <c r="R58" i="62"/>
  <c r="Q20" i="63"/>
  <c r="U20" i="63" s="1"/>
  <c r="G60" i="63"/>
  <c r="Q55" i="63"/>
  <c r="T60" i="63"/>
  <c r="Q23" i="63"/>
  <c r="H60" i="63"/>
  <c r="L60" i="63"/>
  <c r="R19" i="61"/>
  <c r="U22" i="61"/>
  <c r="R35" i="61"/>
  <c r="U39" i="61"/>
  <c r="R53" i="61"/>
  <c r="U56" i="61"/>
  <c r="Q51" i="63"/>
  <c r="U51" i="63" s="1"/>
  <c r="Q56" i="63"/>
  <c r="U56" i="63" s="1"/>
  <c r="W60" i="63"/>
  <c r="Q17" i="63"/>
  <c r="Y18" i="63"/>
  <c r="Q21" i="63"/>
  <c r="Y22" i="63"/>
  <c r="Q25" i="63"/>
  <c r="Y26" i="63"/>
  <c r="Q29" i="63"/>
  <c r="Q33" i="63"/>
  <c r="Q38" i="63"/>
  <c r="Q46" i="63"/>
  <c r="Y47" i="63"/>
  <c r="Q50" i="63"/>
  <c r="Y51" i="63"/>
  <c r="Y49" i="63"/>
  <c r="U47" i="61"/>
  <c r="Q49" i="63"/>
  <c r="U49" i="63" s="1"/>
  <c r="Q54" i="63"/>
  <c r="U54" i="63" s="1"/>
  <c r="Y19" i="63"/>
  <c r="Y23" i="63"/>
  <c r="Y24" i="63"/>
  <c r="Y27" i="63"/>
  <c r="Y28" i="63"/>
  <c r="Y31" i="63"/>
  <c r="Y34" i="63"/>
  <c r="Y35" i="63"/>
  <c r="Y38" i="63"/>
  <c r="Y39" i="63"/>
  <c r="Y42" i="63"/>
  <c r="Y45" i="63"/>
  <c r="Y46" i="63"/>
  <c r="Y50" i="63"/>
  <c r="Y53" i="63"/>
  <c r="Y54" i="63"/>
  <c r="Y57" i="63"/>
  <c r="Y58" i="63"/>
  <c r="Y20" i="63"/>
  <c r="R31" i="63"/>
  <c r="D60" i="63"/>
  <c r="R32" i="63"/>
  <c r="AA56" i="62"/>
  <c r="AA51" i="62"/>
  <c r="AA47" i="62"/>
  <c r="AA42" i="62"/>
  <c r="AA39" i="62"/>
  <c r="AA34" i="62"/>
  <c r="AA26" i="62"/>
  <c r="AA22" i="62"/>
  <c r="AA18" i="62"/>
  <c r="AA55" i="62"/>
  <c r="AA50" i="62"/>
  <c r="AA46" i="62"/>
  <c r="AA38" i="62"/>
  <c r="AA33" i="62"/>
  <c r="AA29" i="62"/>
  <c r="AA25" i="62"/>
  <c r="AA21" i="62"/>
  <c r="AA17" i="62"/>
  <c r="AA57" i="62"/>
  <c r="AA53" i="62"/>
  <c r="AA44" i="62"/>
  <c r="AA40" i="62"/>
  <c r="AA35" i="62"/>
  <c r="AA27" i="62"/>
  <c r="AA23" i="62"/>
  <c r="AA58" i="62"/>
  <c r="AA54" i="62"/>
  <c r="AA49" i="62"/>
  <c r="AA45" i="62"/>
  <c r="AA41" i="62"/>
  <c r="AA36" i="62"/>
  <c r="AA32" i="62"/>
  <c r="AA28" i="62"/>
  <c r="AA24" i="62"/>
  <c r="AA20" i="62"/>
  <c r="AA48" i="62"/>
  <c r="AA31" i="62"/>
  <c r="AA19" i="62"/>
  <c r="R19" i="62"/>
  <c r="R23" i="62"/>
  <c r="R27" i="62"/>
  <c r="R31" i="62"/>
  <c r="R35" i="62"/>
  <c r="R40" i="62"/>
  <c r="R44" i="62"/>
  <c r="R48" i="62"/>
  <c r="R53" i="62"/>
  <c r="R57" i="62"/>
  <c r="Q60" i="62"/>
  <c r="Y60" i="62"/>
  <c r="AA56" i="61"/>
  <c r="AA51" i="61"/>
  <c r="AA47" i="61"/>
  <c r="AA42" i="61"/>
  <c r="AA39" i="61"/>
  <c r="AA34" i="61"/>
  <c r="AA26" i="61"/>
  <c r="AA22" i="61"/>
  <c r="AA18" i="61"/>
  <c r="AA21" i="61"/>
  <c r="AA17" i="61"/>
  <c r="AA58" i="61"/>
  <c r="AA55" i="61"/>
  <c r="AA50" i="61"/>
  <c r="AA46" i="61"/>
  <c r="AA38" i="61"/>
  <c r="AA33" i="61"/>
  <c r="AA29" i="61"/>
  <c r="AA25" i="61"/>
  <c r="AA54" i="61"/>
  <c r="AA36" i="61"/>
  <c r="AA32" i="61"/>
  <c r="AA28" i="61"/>
  <c r="AA24" i="61"/>
  <c r="AA57" i="61"/>
  <c r="AA53" i="61"/>
  <c r="AA48" i="61"/>
  <c r="AA44" i="61"/>
  <c r="AA40" i="61"/>
  <c r="AA35" i="61"/>
  <c r="AA31" i="61"/>
  <c r="AA27" i="61"/>
  <c r="AA23" i="61"/>
  <c r="AA19" i="61"/>
  <c r="AA49" i="61"/>
  <c r="AA45" i="61"/>
  <c r="AA41" i="61"/>
  <c r="AA20" i="61"/>
  <c r="U20" i="61"/>
  <c r="U24" i="61"/>
  <c r="U28" i="61"/>
  <c r="R29" i="61"/>
  <c r="U32" i="61"/>
  <c r="U17" i="61"/>
  <c r="U21" i="61"/>
  <c r="U25" i="61"/>
  <c r="U33" i="61"/>
  <c r="U38" i="61"/>
  <c r="U46" i="61"/>
  <c r="U50" i="61"/>
  <c r="U55" i="61"/>
  <c r="R36" i="61"/>
  <c r="R41" i="61"/>
  <c r="R45" i="61"/>
  <c r="R49" i="61"/>
  <c r="R54" i="61"/>
  <c r="R58" i="61"/>
  <c r="Y60" i="61"/>
  <c r="Q60" i="61"/>
  <c r="R53" i="63" l="1"/>
  <c r="R42" i="63"/>
  <c r="R38" i="63"/>
  <c r="U38" i="63"/>
  <c r="R25" i="63"/>
  <c r="U25" i="63"/>
  <c r="R17" i="63"/>
  <c r="U17" i="63"/>
  <c r="R23" i="63"/>
  <c r="U23" i="63"/>
  <c r="R47" i="63"/>
  <c r="U47" i="63"/>
  <c r="R35" i="63"/>
  <c r="U35" i="63"/>
  <c r="R50" i="63"/>
  <c r="U50" i="63"/>
  <c r="R33" i="63"/>
  <c r="U33" i="63"/>
  <c r="R40" i="63"/>
  <c r="U40" i="63"/>
  <c r="R27" i="63"/>
  <c r="U27" i="63"/>
  <c r="R18" i="63"/>
  <c r="U18" i="63"/>
  <c r="R21" i="63"/>
  <c r="U21" i="63"/>
  <c r="R55" i="63"/>
  <c r="U55" i="63"/>
  <c r="R44" i="63"/>
  <c r="U44" i="63"/>
  <c r="R26" i="63"/>
  <c r="U26" i="63"/>
  <c r="R29" i="63"/>
  <c r="U29" i="63"/>
  <c r="R46" i="63"/>
  <c r="U46" i="63"/>
  <c r="R48" i="63"/>
  <c r="U48" i="63"/>
  <c r="R41" i="63"/>
  <c r="R36" i="63"/>
  <c r="Y60" i="63"/>
  <c r="R19" i="63"/>
  <c r="R58" i="63"/>
  <c r="R24" i="63"/>
  <c r="R54" i="63"/>
  <c r="R20" i="63"/>
  <c r="R34" i="63"/>
  <c r="R57" i="63"/>
  <c r="R45" i="63"/>
  <c r="R28" i="63"/>
  <c r="R22" i="63"/>
  <c r="R56" i="63"/>
  <c r="R39" i="63"/>
  <c r="R51" i="63"/>
  <c r="R49" i="63"/>
  <c r="Q60" i="63"/>
  <c r="M62" i="62"/>
  <c r="I62" i="62"/>
  <c r="J62" i="62"/>
  <c r="L62" i="62"/>
  <c r="H62" i="62"/>
  <c r="R60" i="62"/>
  <c r="N62" i="62"/>
  <c r="O62" i="62"/>
  <c r="K62" i="62"/>
  <c r="G62" i="62"/>
  <c r="F62" i="62"/>
  <c r="D64" i="62"/>
  <c r="M62" i="61"/>
  <c r="I62" i="61"/>
  <c r="O62" i="61"/>
  <c r="L62" i="61"/>
  <c r="H62" i="61"/>
  <c r="R60" i="61"/>
  <c r="K62" i="61"/>
  <c r="G62" i="61"/>
  <c r="N62" i="61"/>
  <c r="J62" i="61"/>
  <c r="F62" i="61"/>
  <c r="U60" i="61"/>
  <c r="D64" i="61"/>
  <c r="I62" i="63" l="1"/>
  <c r="U60" i="63"/>
  <c r="N62" i="63"/>
  <c r="Q62" i="62"/>
  <c r="O62" i="63"/>
  <c r="D64" i="63"/>
  <c r="J62" i="63"/>
  <c r="R60" i="63"/>
  <c r="M62" i="63"/>
  <c r="H62" i="63"/>
  <c r="G62" i="63"/>
  <c r="L62" i="63"/>
  <c r="F62" i="63"/>
  <c r="K62" i="63"/>
  <c r="Q62" i="61"/>
  <c r="Q62" i="63" l="1"/>
  <c r="Q17" i="53" l="1"/>
  <c r="U17" i="53" s="1"/>
  <c r="J17" i="3" l="1"/>
  <c r="T60" i="53" l="1"/>
  <c r="L60" i="53" l="1"/>
  <c r="M60" i="53"/>
  <c r="N60" i="53"/>
  <c r="Q22" i="53"/>
  <c r="U22" i="53" s="1"/>
  <c r="D8" i="53" l="1"/>
  <c r="D7" i="53"/>
  <c r="G71" i="53"/>
  <c r="G68" i="53"/>
  <c r="W60" i="53"/>
  <c r="O60" i="53"/>
  <c r="K60" i="53"/>
  <c r="J60" i="53"/>
  <c r="I60" i="53"/>
  <c r="H60" i="53"/>
  <c r="G60" i="53"/>
  <c r="F60" i="53"/>
  <c r="D60" i="53"/>
  <c r="Y58" i="53"/>
  <c r="Q58" i="53"/>
  <c r="U58" i="53" s="1"/>
  <c r="Y57" i="53"/>
  <c r="Q57" i="53"/>
  <c r="U57" i="53" s="1"/>
  <c r="Y56" i="53"/>
  <c r="Q56" i="53"/>
  <c r="U56" i="53" s="1"/>
  <c r="Y55" i="53"/>
  <c r="Q55" i="53"/>
  <c r="U55" i="53" s="1"/>
  <c r="Y54" i="53"/>
  <c r="Q54" i="53"/>
  <c r="U54" i="53" s="1"/>
  <c r="Y53" i="53"/>
  <c r="Q53" i="53"/>
  <c r="U53" i="53" s="1"/>
  <c r="Y51" i="53"/>
  <c r="Q51" i="53"/>
  <c r="U51" i="53" s="1"/>
  <c r="Y50" i="53"/>
  <c r="Q50" i="53"/>
  <c r="U50" i="53" s="1"/>
  <c r="Y49" i="53"/>
  <c r="Q49" i="53"/>
  <c r="U49" i="53" s="1"/>
  <c r="Y48" i="53"/>
  <c r="Q48" i="53"/>
  <c r="U48" i="53" s="1"/>
  <c r="Y47" i="53"/>
  <c r="Q47" i="53"/>
  <c r="U47" i="53" s="1"/>
  <c r="Y46" i="53"/>
  <c r="Q46" i="53"/>
  <c r="U46" i="53" s="1"/>
  <c r="Y45" i="53"/>
  <c r="Q45" i="53"/>
  <c r="U45" i="53" s="1"/>
  <c r="Y44" i="53"/>
  <c r="Q44" i="53"/>
  <c r="U44" i="53" s="1"/>
  <c r="Y42" i="53"/>
  <c r="Q42" i="53"/>
  <c r="U42" i="53" s="1"/>
  <c r="Y41" i="53"/>
  <c r="Q41" i="53"/>
  <c r="U41" i="53" s="1"/>
  <c r="Y40" i="53"/>
  <c r="Q40" i="53"/>
  <c r="U40" i="53" s="1"/>
  <c r="Y39" i="53"/>
  <c r="Q39" i="53"/>
  <c r="U39" i="53" s="1"/>
  <c r="Y38" i="53"/>
  <c r="Q38" i="53"/>
  <c r="U38" i="53" s="1"/>
  <c r="Y36" i="53"/>
  <c r="Q36" i="53"/>
  <c r="U36" i="53" s="1"/>
  <c r="Y35" i="53"/>
  <c r="Q35" i="53"/>
  <c r="U35" i="53" s="1"/>
  <c r="Y34" i="53"/>
  <c r="Q34" i="53"/>
  <c r="U34" i="53" s="1"/>
  <c r="Y33" i="53"/>
  <c r="Q33" i="53"/>
  <c r="U33" i="53" s="1"/>
  <c r="Y32" i="53"/>
  <c r="Q32" i="53"/>
  <c r="U32" i="53" s="1"/>
  <c r="Y31" i="53"/>
  <c r="Q31" i="53"/>
  <c r="U31" i="53" s="1"/>
  <c r="Y29" i="53"/>
  <c r="Q29" i="53"/>
  <c r="U29" i="53" s="1"/>
  <c r="Y28" i="53"/>
  <c r="Q28" i="53"/>
  <c r="U28" i="53" s="1"/>
  <c r="Y27" i="53"/>
  <c r="Q27" i="53"/>
  <c r="U27" i="53" s="1"/>
  <c r="Y26" i="53"/>
  <c r="Q26" i="53"/>
  <c r="U26" i="53" s="1"/>
  <c r="Y25" i="53"/>
  <c r="Q25" i="53"/>
  <c r="U25" i="53" s="1"/>
  <c r="Y24" i="53"/>
  <c r="Q24" i="53"/>
  <c r="U24" i="53" s="1"/>
  <c r="Y23" i="53"/>
  <c r="Q23" i="53"/>
  <c r="U23" i="53" s="1"/>
  <c r="Y22" i="53"/>
  <c r="R22" i="53"/>
  <c r="Y21" i="53"/>
  <c r="Q21" i="53"/>
  <c r="U21" i="53" s="1"/>
  <c r="Y20" i="53"/>
  <c r="Q20" i="53"/>
  <c r="U20" i="53" s="1"/>
  <c r="Y19" i="53"/>
  <c r="Q19" i="53"/>
  <c r="U19" i="53" s="1"/>
  <c r="Y18" i="53"/>
  <c r="Q18" i="53"/>
  <c r="U18" i="53" s="1"/>
  <c r="Y17" i="53"/>
  <c r="R17" i="53"/>
  <c r="R34" i="53" l="1"/>
  <c r="R36" i="53"/>
  <c r="R41" i="53"/>
  <c r="R45" i="53"/>
  <c r="R49" i="53"/>
  <c r="R54" i="53"/>
  <c r="R58" i="53"/>
  <c r="R18" i="53"/>
  <c r="R20" i="53"/>
  <c r="R24" i="53"/>
  <c r="R26" i="53"/>
  <c r="R28" i="53"/>
  <c r="R32" i="53"/>
  <c r="R39" i="53"/>
  <c r="R42" i="53"/>
  <c r="R47" i="53"/>
  <c r="R51" i="53"/>
  <c r="R56" i="53"/>
  <c r="R19" i="53"/>
  <c r="R21" i="53"/>
  <c r="R23" i="53"/>
  <c r="R25" i="53"/>
  <c r="R27" i="53"/>
  <c r="R29" i="53"/>
  <c r="R31" i="53"/>
  <c r="R33" i="53"/>
  <c r="R35" i="53"/>
  <c r="R38" i="53"/>
  <c r="R40" i="53"/>
  <c r="R44" i="53"/>
  <c r="R46" i="53"/>
  <c r="R48" i="53"/>
  <c r="R50" i="53"/>
  <c r="R53" i="53"/>
  <c r="R55" i="53"/>
  <c r="R57" i="53"/>
  <c r="D66" i="53"/>
  <c r="Y60" i="53"/>
  <c r="Q60" i="53"/>
  <c r="U60" i="53" s="1"/>
  <c r="D74" i="53" l="1"/>
  <c r="D66" i="63"/>
  <c r="D64" i="53"/>
  <c r="J62" i="53"/>
  <c r="M62" i="53"/>
  <c r="L62" i="53"/>
  <c r="N62" i="53"/>
  <c r="O62" i="53"/>
  <c r="R60" i="53"/>
  <c r="G62" i="53"/>
  <c r="I62" i="53"/>
  <c r="K62" i="53"/>
  <c r="F62" i="53"/>
  <c r="H62" i="53"/>
  <c r="AA60" i="53" l="1"/>
  <c r="AA17" i="53" s="1"/>
  <c r="D74" i="63"/>
  <c r="Q62" i="53"/>
  <c r="AA60" i="63" l="1"/>
  <c r="AA53" i="53"/>
  <c r="AA57" i="53"/>
  <c r="AA33" i="53"/>
  <c r="AA48" i="53"/>
  <c r="AA50" i="53"/>
  <c r="AA20" i="53"/>
  <c r="AA44" i="53"/>
  <c r="AA55" i="53"/>
  <c r="AA27" i="53"/>
  <c r="AA46" i="53"/>
  <c r="AA49" i="53"/>
  <c r="AA40" i="53"/>
  <c r="AA32" i="53"/>
  <c r="AA35" i="53"/>
  <c r="AA23" i="53"/>
  <c r="AA25" i="53"/>
  <c r="AA36" i="53"/>
  <c r="AA39" i="53"/>
  <c r="AA28" i="53"/>
  <c r="AA18" i="53"/>
  <c r="AA24" i="53"/>
  <c r="AA47" i="53"/>
  <c r="AA26" i="53"/>
  <c r="AA42" i="53"/>
  <c r="AA56" i="53"/>
  <c r="AA58" i="53"/>
  <c r="AA54" i="53"/>
  <c r="AA22" i="53"/>
  <c r="AA19" i="53"/>
  <c r="AA31" i="53"/>
  <c r="AA29" i="53"/>
  <c r="AA51" i="53"/>
  <c r="AA38" i="53"/>
  <c r="AA21" i="53"/>
  <c r="AA34" i="53"/>
  <c r="AA45" i="53"/>
  <c r="AA41" i="53"/>
  <c r="AA51" i="63" l="1"/>
  <c r="AA35" i="63"/>
  <c r="AA53" i="63"/>
  <c r="AA26" i="63"/>
  <c r="AA17" i="63"/>
  <c r="AA22" i="63"/>
  <c r="AA23" i="63"/>
  <c r="AA20" i="63"/>
  <c r="AA46" i="63"/>
  <c r="AA31" i="63"/>
  <c r="AA19" i="63"/>
  <c r="AA41" i="63"/>
  <c r="AA54" i="63"/>
  <c r="AA33" i="63"/>
  <c r="AA39" i="63"/>
  <c r="AA40" i="63"/>
  <c r="AA45" i="63"/>
  <c r="AA44" i="63"/>
  <c r="AA32" i="63"/>
  <c r="AA38" i="63"/>
  <c r="AA24" i="63"/>
  <c r="AA50" i="63"/>
  <c r="AA56" i="63"/>
  <c r="AA47" i="63"/>
  <c r="AA18" i="63"/>
  <c r="AA55" i="63"/>
  <c r="AA42" i="63"/>
  <c r="AA21" i="63"/>
  <c r="AA48" i="63"/>
  <c r="AA36" i="63"/>
  <c r="AA28" i="63"/>
  <c r="AA25" i="63"/>
  <c r="AA49" i="63"/>
  <c r="AA29" i="63"/>
  <c r="AA34" i="63"/>
  <c r="AA27" i="63"/>
  <c r="AA57" i="63"/>
  <c r="AA58" i="63"/>
</calcChain>
</file>

<file path=xl/sharedStrings.xml><?xml version="1.0" encoding="utf-8"?>
<sst xmlns="http://schemas.openxmlformats.org/spreadsheetml/2006/main" count="408" uniqueCount="162">
  <si>
    <t>Médical et paramédical</t>
  </si>
  <si>
    <t xml:space="preserve">Médecin </t>
  </si>
  <si>
    <t>Infirmier hospitalier gradué</t>
  </si>
  <si>
    <t>Assistant social</t>
  </si>
  <si>
    <t>Ergothérapeute</t>
  </si>
  <si>
    <t>Kinésithérapeute</t>
  </si>
  <si>
    <t>Psychomotricien</t>
  </si>
  <si>
    <t>Pédagogue curatif</t>
  </si>
  <si>
    <t>Infirmier anesthésiste / masseur</t>
  </si>
  <si>
    <t>Infirmier psychiatrique</t>
  </si>
  <si>
    <t>Infirmier</t>
  </si>
  <si>
    <t>Aide soignant</t>
  </si>
  <si>
    <t>Socio-éducatif</t>
  </si>
  <si>
    <t>Educateur gradué</t>
  </si>
  <si>
    <t>Educateur instructeur (bac)</t>
  </si>
  <si>
    <t>Educateur diplômé</t>
  </si>
  <si>
    <t>Educateur instructeur</t>
  </si>
  <si>
    <t>Aide socio-familiale en formation</t>
  </si>
  <si>
    <t>Personnel administratif</t>
  </si>
  <si>
    <t>Universitaire</t>
  </si>
  <si>
    <t>Bac</t>
  </si>
  <si>
    <t>Soins</t>
  </si>
  <si>
    <t>NOM DU GESTIONNAIRE :</t>
  </si>
  <si>
    <t xml:space="preserve">ADRESSE DE LA STRUCTURE : </t>
  </si>
  <si>
    <t>TOTAL GENERAL PERSONNEL</t>
  </si>
  <si>
    <t>GRAND TOTAL</t>
  </si>
  <si>
    <t>C2</t>
  </si>
  <si>
    <t>C3</t>
  </si>
  <si>
    <t>C4</t>
  </si>
  <si>
    <t xml:space="preserve">NOM DE LA  PERSONNE DE CONTACT n °1 : </t>
  </si>
  <si>
    <t xml:space="preserve">NOM DE LA  PERSONNE DE CONTACT n°2 : </t>
  </si>
  <si>
    <t xml:space="preserve">NOM DE LA  PERSONNE DE CONTACT n°3 : </t>
  </si>
  <si>
    <t>SAS</t>
  </si>
  <si>
    <t>État-communal</t>
  </si>
  <si>
    <t>Personnel technique et logistique</t>
  </si>
  <si>
    <t>à</t>
  </si>
  <si>
    <t>jj /mm / aaaa</t>
  </si>
  <si>
    <t>CODE PRESTATAIRE ATTRIBUE PAR LA CNS :</t>
  </si>
  <si>
    <t xml:space="preserve">période 1 de </t>
  </si>
  <si>
    <t xml:space="preserve">période 2 de </t>
  </si>
  <si>
    <t>Code à 6 chiffres (Art.6 du contrat-type d'aides et de soins)</t>
  </si>
  <si>
    <t>FONCTION :</t>
  </si>
  <si>
    <t>Auxiliaire de vie/Auxiliaire économe</t>
  </si>
  <si>
    <t>Diététicien</t>
  </si>
  <si>
    <t>C5*</t>
  </si>
  <si>
    <t>C6/PS1</t>
  </si>
  <si>
    <t>C7/PE1</t>
  </si>
  <si>
    <t>C6</t>
  </si>
  <si>
    <t>C4/PE4</t>
  </si>
  <si>
    <t>C3/PE6</t>
  </si>
  <si>
    <t>C1/PAM3</t>
  </si>
  <si>
    <t>C7/PA1</t>
  </si>
  <si>
    <t>C4/PA3</t>
  </si>
  <si>
    <t>C3/PA4</t>
  </si>
  <si>
    <t>C2/PA5</t>
  </si>
  <si>
    <t>C1/PA6</t>
  </si>
  <si>
    <t>C1/PA7</t>
  </si>
  <si>
    <t>C5</t>
  </si>
  <si>
    <t>Aide socio-familiale</t>
  </si>
  <si>
    <t>Bachelor</t>
  </si>
  <si>
    <t>BTS</t>
  </si>
  <si>
    <t>TOTAL</t>
  </si>
  <si>
    <t>Nom de la structure</t>
  </si>
  <si>
    <t>RECENSEMENT PAR ACTIVITE</t>
  </si>
  <si>
    <t>ADAPTATION SALAIRES SELON COT. PATRONALES ET REMB. MUTUALITE</t>
  </si>
  <si>
    <t xml:space="preserve">Personnel d'assistance, de soins, et socio-éducatif </t>
  </si>
  <si>
    <t>En pourcentage</t>
  </si>
  <si>
    <t>TOTAL DES FRAIS DE PERSONNEL</t>
  </si>
  <si>
    <t>NB : Veuillez s'il vous plaît ne pas rajouter de colonnes, ni de lignes sur l'ensemble des documents et ne pas faire glisser des éléments d'une case Excel à une autre sous peine de voir l'ensemble de vos données mal répercutées dans les fichiers de calculs (rupture de liens).</t>
  </si>
  <si>
    <t>Oui - Non</t>
  </si>
  <si>
    <t>ATTENTION :  Ce formulaire ne concerne que le personnel lié à votre structure par un contrat de travail. La sous-traitance, le personnel extérieur ne sont pas concernés !</t>
  </si>
  <si>
    <t>FHL</t>
  </si>
  <si>
    <r>
      <t>Total des</t>
    </r>
    <r>
      <rPr>
        <b/>
        <sz val="11"/>
        <rFont val="Calibri"/>
        <family val="2"/>
      </rPr>
      <t xml:space="preserve"> cotisations patronales</t>
    </r>
  </si>
  <si>
    <r>
      <t xml:space="preserve">Total des </t>
    </r>
    <r>
      <rPr>
        <b/>
        <sz val="11"/>
        <rFont val="Calibri"/>
        <family val="2"/>
      </rPr>
      <t>remboursements de la mutualité</t>
    </r>
  </si>
  <si>
    <t>Licencié en sciences hospitalières</t>
  </si>
  <si>
    <t>Universitaire psychologue</t>
  </si>
  <si>
    <t>Nombre d'ETP total</t>
  </si>
  <si>
    <t>TOTAL ETP</t>
  </si>
  <si>
    <t>Nombre de personnes composant le nombre d’ETP total</t>
  </si>
  <si>
    <t>Salaires (Charge brute totale + part patronale, y compris le 13e mois)</t>
  </si>
  <si>
    <t>VERIFICATION
SALAIRES - ETP</t>
  </si>
  <si>
    <t>ETP
Administration</t>
  </si>
  <si>
    <t>ETP
Soins</t>
  </si>
  <si>
    <t>ETP
Cuisine/
Restaurant</t>
  </si>
  <si>
    <t>ETP
Nettoyage/
Buanderie</t>
  </si>
  <si>
    <t>ETP
Technique/
Conciergerie/
Transport</t>
  </si>
  <si>
    <t>ETP
Qualiticien</t>
  </si>
  <si>
    <t>ETP
Data
Protection
Officer</t>
  </si>
  <si>
    <t>ETP
Correspondant
informatique</t>
  </si>
  <si>
    <t>ETP
Gestionnaire
de formation
continue</t>
  </si>
  <si>
    <t>ETP
Autres</t>
  </si>
  <si>
    <r>
      <rPr>
        <b/>
        <sz val="11"/>
        <rFont val="Calibri"/>
        <family val="2"/>
      </rPr>
      <t>déjà incluses</t>
    </r>
    <r>
      <rPr>
        <sz val="11"/>
        <rFont val="Calibri"/>
        <family val="2"/>
      </rPr>
      <t xml:space="preserve"> ?</t>
    </r>
  </si>
  <si>
    <r>
      <rPr>
        <b/>
        <sz val="11"/>
        <rFont val="Calibri"/>
        <family val="2"/>
      </rPr>
      <t>déjà déduits</t>
    </r>
    <r>
      <rPr>
        <sz val="11"/>
        <rFont val="Calibri"/>
        <family val="2"/>
      </rPr>
      <t xml:space="preserve"> ?</t>
    </r>
  </si>
  <si>
    <t>NOM DE LA STRUCTURE :</t>
  </si>
  <si>
    <t xml:space="preserve">TELEPHONE : </t>
  </si>
  <si>
    <t xml:space="preserve">E-MAIL : </t>
  </si>
  <si>
    <t>Les comptes annuels ont-ils été révisés ?</t>
  </si>
  <si>
    <t>Toute convention collective</t>
  </si>
  <si>
    <t>Type de convention collective n°1</t>
  </si>
  <si>
    <t>Type de convention collective n°2</t>
  </si>
  <si>
    <t>Type de convention collective n°3</t>
  </si>
  <si>
    <t>CONVENTION COLLECTIVE n°1</t>
  </si>
  <si>
    <t>CONVENTION COLLECTIVE n°2</t>
  </si>
  <si>
    <t>CONVENTION COLLECTIVE n°3</t>
  </si>
  <si>
    <t>C3/PS5</t>
  </si>
  <si>
    <t>Salarié non diplômé</t>
  </si>
  <si>
    <t>Salarié avec CATP ou CAP</t>
  </si>
  <si>
    <t>Salarié sans CATP</t>
  </si>
  <si>
    <t>Salarié avec 5ième sec. ou 9ième moyen</t>
  </si>
  <si>
    <t>Salarié sans 5ième sec. ou 9ième moyen</t>
  </si>
  <si>
    <t>Salarié avec 3ième sec. ou ens. moyen</t>
  </si>
  <si>
    <t>Salarié non diplômé - Aide cuisinière</t>
  </si>
  <si>
    <t>Salarié non diplômé - Lingère</t>
  </si>
  <si>
    <t>Salarié non diplômé - Chauffeur</t>
  </si>
  <si>
    <t>CA1</t>
  </si>
  <si>
    <t>CA2 / CS2</t>
  </si>
  <si>
    <t>CA3</t>
  </si>
  <si>
    <t>CA4 / CS4</t>
  </si>
  <si>
    <t>CA6 / CS6</t>
  </si>
  <si>
    <t>CA7 / CS7</t>
  </si>
  <si>
    <t>CA8 / CS8</t>
  </si>
  <si>
    <t>CA9 / CS9</t>
  </si>
  <si>
    <t>CA10 / CS10</t>
  </si>
  <si>
    <t>Type</t>
  </si>
  <si>
    <t>Salarié non diplômé - Nettoyage</t>
  </si>
  <si>
    <t>Les auxiliaires de vie en formation (2e et 3e année), les aides-soignants en apprentissage pour adultes, les jobs de vacances, les apprentis et les personnes qui bénéficient d'une préretraite (ETP et frais) ne sont pas à recenser dans ce formulaire.</t>
  </si>
  <si>
    <t>Données demandées dans le cadre de l'article 395bis du CSS - Recensement des données 2021
 Formulaire n°3 : Recensement des absences du personnel salarié
(Explications : voir fiche technique 3)</t>
  </si>
  <si>
    <t>Les auxiliaires de vie en formation (2e et 3e année), les aides-soignants en apprentissage pour adultes, les jobs de vacances, les apprentis et les personnes qui bénéficient d'une préretraite ne sont pas à recenser.</t>
  </si>
  <si>
    <t>Heures payées par la CNS</t>
  </si>
  <si>
    <t>Heures payées par la mutualité</t>
  </si>
  <si>
    <t>Maladie longue durée</t>
  </si>
  <si>
    <t>Congé de maternité et d'accueil</t>
  </si>
  <si>
    <t>Dispenses de travail</t>
  </si>
  <si>
    <t>Congé pour raisons familiales</t>
  </si>
  <si>
    <t>Maladie courte durée (inférieur au 77e jour)</t>
  </si>
  <si>
    <t>TOTAL DES HEURES D'ABSENCE</t>
  </si>
  <si>
    <t>Données demandées dans le cadre de l'article 395bis du CSS - Recensement des données 2021
Formulaire n°1: Identification de la structure
(Explications : voir fiche technique 1)</t>
  </si>
  <si>
    <t>Données demandées dans le cadre de l'article 395bis du CSS - Recensement des données 2021
 Formulaire n°2 SAS : Recensement du personnel salarié par activité
(Explications : voir fiche technique 2)</t>
  </si>
  <si>
    <t>Données demandées dans le cadre de l'article 395bis du CSS - Recensement des données 2021
 Formulaire n°2 FHL : Recensement du personnel salarié par activité
(Explications : voir fiche technique 2)</t>
  </si>
  <si>
    <t>Données demandées dans le cadre de l'article 395bis du CSS - Recensement des données 2021
 Formulaire n°2 ETAT : Recensement du personnel salarié par activité
(Explications : voir fiche technique 2)</t>
  </si>
  <si>
    <t>Données demandées dans le cadre de l'article 395bis du CSS - Recensement des données 2021
 Formulaire n°2 TOTAL : Recensement du personnel salarié par activité
(Explications : voir fiche technique 2)</t>
  </si>
  <si>
    <t>TYPE D'ACTIVITE en 2021 :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</si>
  <si>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</si>
  <si>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</si>
  <si>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</si>
  <si>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</si>
  <si>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</si>
  <si>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</si>
  <si>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</si>
  <si>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</si>
  <si>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</si>
  <si>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</si>
  <si>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1bis</t>
  </si>
  <si>
    <t>3bis</t>
  </si>
  <si>
    <t>Conditions de rémunération particulières</t>
  </si>
  <si>
    <t>Nombre d'ETP concerné</t>
  </si>
  <si>
    <t>Si oui, indiquez le montant total y compris part patronale</t>
  </si>
  <si>
    <t>Primes uniques 2018, 2019 et 2020</t>
  </si>
  <si>
    <t>Incluses dans les frais de personnel de 2021 ?</t>
  </si>
  <si>
    <r>
      <t xml:space="preserve">Primes uniques concernant les années 2018, 2019 et 2020 et payées en 2021 : </t>
    </r>
    <r>
      <rPr>
        <sz val="11"/>
        <color theme="1"/>
        <rFont val="Calibri"/>
        <family val="2"/>
      </rPr>
      <t>Il s’agit des primes uniques dont bénéficient les salariés en service auprès de leur employeur du secteur FHL au cours des années 2018, 2019 et 2020, correspondant à 2,31% du revenu de 2018, à 3,74% du revenu de 2019 et à 3,53% du revenu de 2020, telles que définies à l’article 1er du protocole d'accord signé le 31 mars 2021 entre la FHL et les organisations syndicales.</t>
    </r>
  </si>
  <si>
    <t>VERIFICATION ETP</t>
  </si>
  <si>
    <t>VERIFICATION ETP - Nombre de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</si>
</sst>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(* #,##0_);_(* \(#,##0\);_(* &quot;-&quot;_);_(@_)"/>
    <numFmt numFmtId="167" formatCode="_(&quot;$&quot;* #,##0_);_(&quot;$&quot;* \(#,##0\);_(&quot;$&quot;* &quot;-&quot;_);_(@_)"/>
    <numFmt numFmtId="168" formatCode="dd\ /\ mm\ /\ yy"/>
    <numFmt numFmtId="169" formatCode="mmmm"/>
    <numFmt numFmtId="170" formatCode="dd"/>
    <numFmt numFmtId="171" formatCode="_ * #,##0.00_ ;_ * \-#,##0.00_ ;_ * &quot;-&quot;??_ ;_ @_ "/>
  </numFmts>
  <fonts count="4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00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2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6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12" borderId="0" applyNumberFormat="0" applyBorder="0" applyAlignment="0" applyProtection="0"/>
    <xf numFmtId="165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165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165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165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165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165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6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0" borderId="28" applyNumberFormat="0" applyAlignment="0" applyProtection="0"/>
    <xf numFmtId="165" fontId="18" fillId="30" borderId="28" applyNumberFormat="0" applyAlignment="0" applyProtection="0"/>
    <xf numFmtId="0" fontId="18" fillId="30" borderId="28" applyNumberFormat="0" applyAlignment="0" applyProtection="0"/>
    <xf numFmtId="0" fontId="19" fillId="0" borderId="29" applyNumberFormat="0" applyFill="0" applyAlignment="0" applyProtection="0"/>
    <xf numFmtId="165" fontId="19" fillId="0" borderId="29" applyNumberFormat="0" applyFill="0" applyAlignment="0" applyProtection="0"/>
    <xf numFmtId="0" fontId="19" fillId="0" borderId="29" applyNumberFormat="0" applyFill="0" applyAlignment="0" applyProtection="0"/>
    <xf numFmtId="166" fontId="5" fillId="0" borderId="0" applyFont="0" applyFill="0" applyBorder="0" applyAlignment="0" applyProtection="0"/>
    <xf numFmtId="0" fontId="5" fillId="31" borderId="30" applyNumberFormat="0" applyFont="0" applyAlignment="0" applyProtection="0"/>
    <xf numFmtId="165" fontId="5" fillId="31" borderId="30" applyNumberFormat="0" applyFont="0" applyAlignment="0" applyProtection="0"/>
    <xf numFmtId="0" fontId="5" fillId="31" borderId="30" applyNumberFormat="0" applyFont="0" applyAlignment="0" applyProtection="0"/>
    <xf numFmtId="167" fontId="5" fillId="0" borderId="0" applyFont="0" applyFill="0" applyBorder="0" applyAlignment="0" applyProtection="0"/>
    <xf numFmtId="0" fontId="20" fillId="17" borderId="28" applyNumberFormat="0" applyAlignment="0" applyProtection="0"/>
    <xf numFmtId="165" fontId="20" fillId="17" borderId="28" applyNumberFormat="0" applyAlignment="0" applyProtection="0"/>
    <xf numFmtId="0" fontId="20" fillId="17" borderId="28" applyNumberFormat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5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4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5" fillId="32" borderId="0" applyNumberFormat="0" applyBorder="0" applyAlignment="0" applyProtection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5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0" fontId="5" fillId="0" borderId="0"/>
    <xf numFmtId="165" fontId="5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" fillId="0" borderId="0"/>
    <xf numFmtId="165" fontId="1" fillId="0" borderId="0"/>
    <xf numFmtId="0" fontId="1" fillId="0" borderId="0"/>
    <xf numFmtId="165" fontId="26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165" fontId="5" fillId="0" borderId="0"/>
    <xf numFmtId="0" fontId="5" fillId="0" borderId="0"/>
    <xf numFmtId="165" fontId="5" fillId="0" borderId="0"/>
    <xf numFmtId="165" fontId="12" fillId="0" borderId="0"/>
    <xf numFmtId="165" fontId="11" fillId="0" borderId="0"/>
    <xf numFmtId="0" fontId="5" fillId="0" borderId="0"/>
    <xf numFmtId="165" fontId="5" fillId="0" borderId="0"/>
    <xf numFmtId="0" fontId="5" fillId="0" borderId="0"/>
    <xf numFmtId="165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165" fontId="5" fillId="0" borderId="0"/>
    <xf numFmtId="0" fontId="5" fillId="0" borderId="0"/>
    <xf numFmtId="0" fontId="12" fillId="0" borderId="0"/>
    <xf numFmtId="165" fontId="5" fillId="0" borderId="0"/>
    <xf numFmtId="0" fontId="11" fillId="0" borderId="0"/>
    <xf numFmtId="0" fontId="12" fillId="0" borderId="0"/>
    <xf numFmtId="165" fontId="12" fillId="0" borderId="0"/>
    <xf numFmtId="165" fontId="11" fillId="0" borderId="0"/>
    <xf numFmtId="165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12" fillId="0" borderId="0"/>
    <xf numFmtId="165" fontId="11" fillId="0" borderId="0"/>
    <xf numFmtId="0" fontId="5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0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11" borderId="0" applyNumberFormat="0" applyBorder="0" applyAlignment="0" applyProtection="0"/>
    <xf numFmtId="165" fontId="17" fillId="11" borderId="0" applyNumberFormat="0" applyBorder="0" applyAlignment="0" applyProtection="0"/>
    <xf numFmtId="165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30" borderId="31" applyNumberFormat="0" applyAlignment="0" applyProtection="0"/>
    <xf numFmtId="165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2" fillId="33" borderId="36" applyNumberFormat="0" applyAlignment="0" applyProtection="0"/>
  </cellStyleXfs>
  <cellXfs count="230">
    <xf numFmtId="0" fontId="0" fillId="0" borderId="0" xfId="0"/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0" xfId="2" applyFont="1" applyFill="1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left" vertical="center"/>
      <protection locked="0"/>
    </xf>
    <xf numFmtId="4" fontId="14" fillId="0" borderId="1" xfId="2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" fontId="3" fillId="0" borderId="1" xfId="2" applyNumberFormat="1" applyFont="1" applyBorder="1" applyAlignment="1" applyProtection="1">
      <alignment horizontal="right" vertical="center"/>
      <protection locked="0"/>
    </xf>
    <xf numFmtId="2" fontId="3" fillId="2" borderId="1" xfId="2" applyNumberFormat="1" applyFont="1" applyFill="1" applyBorder="1" applyAlignment="1" applyProtection="1">
      <alignment horizontal="center" vertical="center"/>
    </xf>
    <xf numFmtId="4" fontId="3" fillId="2" borderId="1" xfId="2" applyNumberFormat="1" applyFont="1" applyFill="1" applyBorder="1" applyAlignment="1" applyProtection="1">
      <alignment horizontal="right" vertical="center"/>
    </xf>
    <xf numFmtId="0" fontId="3" fillId="2" borderId="1" xfId="2" applyFont="1" applyFill="1" applyBorder="1" applyAlignment="1" applyProtection="1">
      <alignment horizontal="right" vertical="center"/>
    </xf>
    <xf numFmtId="4" fontId="3" fillId="0" borderId="0" xfId="2" applyNumberFormat="1" applyFont="1" applyAlignment="1" applyProtection="1">
      <alignment horizontal="right" vertical="center"/>
    </xf>
    <xf numFmtId="4" fontId="4" fillId="3" borderId="1" xfId="2" applyNumberFormat="1" applyFont="1" applyFill="1" applyBorder="1" applyAlignment="1" applyProtection="1">
      <alignment horizontal="right" vertical="center"/>
    </xf>
    <xf numFmtId="0" fontId="3" fillId="0" borderId="0" xfId="2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  <xf numFmtId="0" fontId="4" fillId="0" borderId="1" xfId="2" applyFont="1" applyBorder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4" fontId="3" fillId="2" borderId="4" xfId="2" applyNumberFormat="1" applyFont="1" applyFill="1" applyBorder="1" applyAlignment="1" applyProtection="1">
      <alignment vertical="center"/>
    </xf>
    <xf numFmtId="0" fontId="3" fillId="2" borderId="1" xfId="2" applyFont="1" applyFill="1" applyBorder="1" applyAlignment="1" applyProtection="1">
      <alignment horizontal="left" vertical="center"/>
    </xf>
    <xf numFmtId="0" fontId="7" fillId="4" borderId="3" xfId="2" applyFont="1" applyFill="1" applyBorder="1" applyAlignment="1" applyProtection="1">
      <alignment vertical="center"/>
    </xf>
    <xf numFmtId="0" fontId="3" fillId="0" borderId="12" xfId="2" applyFont="1" applyBorder="1" applyAlignment="1" applyProtection="1">
      <alignment vertical="center"/>
    </xf>
    <xf numFmtId="4" fontId="3" fillId="3" borderId="1" xfId="2" applyNumberFormat="1" applyFont="1" applyFill="1" applyBorder="1" applyAlignment="1" applyProtection="1">
      <alignment horizontal="right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0" borderId="7" xfId="2" applyFont="1" applyBorder="1" applyAlignment="1" applyProtection="1">
      <alignment vertical="center"/>
    </xf>
    <xf numFmtId="4" fontId="3" fillId="2" borderId="4" xfId="2" applyNumberFormat="1" applyFont="1" applyFill="1" applyBorder="1" applyAlignment="1" applyProtection="1">
      <alignment horizontal="right" vertic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vertical="center"/>
    </xf>
    <xf numFmtId="0" fontId="3" fillId="0" borderId="14" xfId="2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vertical="center"/>
    </xf>
    <xf numFmtId="4" fontId="3" fillId="0" borderId="0" xfId="2" applyNumberFormat="1" applyFont="1" applyBorder="1" applyAlignment="1" applyProtection="1">
      <alignment horizontal="right" vertical="center"/>
    </xf>
    <xf numFmtId="0" fontId="4" fillId="3" borderId="2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0" fontId="3" fillId="0" borderId="0" xfId="2" applyFont="1" applyBorder="1" applyAlignment="1" applyProtection="1">
      <alignment horizontal="right" vertical="center"/>
    </xf>
    <xf numFmtId="0" fontId="3" fillId="0" borderId="0" xfId="2" quotePrefix="1" applyFont="1" applyAlignment="1" applyProtection="1">
      <alignment horizontal="center" vertical="center"/>
    </xf>
    <xf numFmtId="0" fontId="3" fillId="0" borderId="0" xfId="2" quotePrefix="1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9" fillId="0" borderId="0" xfId="2" applyFont="1" applyBorder="1" applyAlignment="1" applyProtection="1">
      <alignment horizontal="center" vertical="center"/>
    </xf>
    <xf numFmtId="0" fontId="39" fillId="0" borderId="0" xfId="2" applyFont="1" applyAlignment="1" applyProtection="1">
      <alignment horizontal="center" vertical="center"/>
    </xf>
    <xf numFmtId="0" fontId="39" fillId="0" borderId="12" xfId="2" applyFont="1" applyBorder="1" applyAlignment="1" applyProtection="1">
      <alignment horizontal="center" vertical="center"/>
    </xf>
    <xf numFmtId="0" fontId="39" fillId="0" borderId="8" xfId="2" applyFont="1" applyBorder="1" applyAlignment="1" applyProtection="1">
      <alignment horizontal="center" vertical="center"/>
    </xf>
    <xf numFmtId="0" fontId="39" fillId="0" borderId="13" xfId="2" applyFont="1" applyBorder="1" applyAlignment="1" applyProtection="1">
      <alignment horizontal="center" vertical="center"/>
    </xf>
    <xf numFmtId="0" fontId="37" fillId="0" borderId="7" xfId="2" applyFont="1" applyBorder="1" applyAlignment="1" applyProtection="1">
      <alignment vertical="center"/>
    </xf>
    <xf numFmtId="0" fontId="14" fillId="0" borderId="0" xfId="2" applyFont="1" applyBorder="1" applyAlignment="1" applyProtection="1">
      <alignment horizontal="left" vertical="center"/>
    </xf>
    <xf numFmtId="0" fontId="14" fillId="0" borderId="7" xfId="2" applyFont="1" applyBorder="1" applyAlignment="1" applyProtection="1">
      <alignment vertical="center"/>
    </xf>
    <xf numFmtId="0" fontId="14" fillId="0" borderId="11" xfId="2" applyFont="1" applyBorder="1" applyAlignment="1" applyProtection="1">
      <alignment horizontal="left" vertical="center"/>
    </xf>
    <xf numFmtId="0" fontId="40" fillId="0" borderId="10" xfId="2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14" fillId="0" borderId="7" xfId="2" applyFont="1" applyBorder="1" applyAlignment="1" applyProtection="1">
      <alignment horizontal="right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left" vertical="center"/>
    </xf>
    <xf numFmtId="0" fontId="14" fillId="0" borderId="0" xfId="2" applyFont="1" applyBorder="1" applyAlignment="1" applyProtection="1">
      <alignment horizontal="center" vertical="center"/>
    </xf>
    <xf numFmtId="0" fontId="14" fillId="8" borderId="7" xfId="2" applyFont="1" applyFill="1" applyBorder="1" applyAlignment="1" applyProtection="1">
      <alignment vertical="center"/>
    </xf>
    <xf numFmtId="1" fontId="15" fillId="0" borderId="20" xfId="0" applyNumberFormat="1" applyFont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4" fillId="0" borderId="14" xfId="2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4" fillId="0" borderId="10" xfId="2" applyFont="1" applyBorder="1" applyAlignment="1" applyProtection="1">
      <alignment horizontal="left" vertical="center"/>
    </xf>
    <xf numFmtId="0" fontId="14" fillId="0" borderId="15" xfId="2" applyFont="1" applyBorder="1" applyAlignment="1" applyProtection="1">
      <alignment horizontal="left" vertical="center"/>
    </xf>
    <xf numFmtId="0" fontId="14" fillId="0" borderId="12" xfId="2" applyFont="1" applyBorder="1" applyAlignment="1" applyProtection="1">
      <alignment vertical="center"/>
    </xf>
    <xf numFmtId="0" fontId="14" fillId="0" borderId="8" xfId="2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14" fillId="0" borderId="13" xfId="2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 wrapText="1"/>
    </xf>
    <xf numFmtId="0" fontId="40" fillId="0" borderId="7" xfId="2" applyFont="1" applyFill="1" applyBorder="1" applyAlignment="1" applyProtection="1">
      <alignment vertical="center"/>
    </xf>
    <xf numFmtId="0" fontId="14" fillId="7" borderId="2" xfId="2" applyFont="1" applyFill="1" applyBorder="1" applyAlignment="1" applyProtection="1">
      <alignment vertical="center" wrapText="1"/>
    </xf>
    <xf numFmtId="0" fontId="14" fillId="6" borderId="2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horizontal="left" vertical="center"/>
    </xf>
    <xf numFmtId="0" fontId="14" fillId="0" borderId="11" xfId="2" applyFont="1" applyFill="1" applyBorder="1" applyAlignment="1" applyProtection="1">
      <alignment horizontal="left" vertical="center"/>
    </xf>
    <xf numFmtId="0" fontId="41" fillId="0" borderId="10" xfId="0" applyFont="1" applyFill="1" applyBorder="1" applyAlignment="1" applyProtection="1">
      <alignment horizontal="left" vertical="center"/>
    </xf>
    <xf numFmtId="0" fontId="41" fillId="0" borderId="10" xfId="0" applyFont="1" applyFill="1" applyBorder="1" applyAlignment="1" applyProtection="1">
      <alignment vertical="center"/>
    </xf>
    <xf numFmtId="0" fontId="41" fillId="0" borderId="15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42" fillId="0" borderId="0" xfId="0" applyFont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left" vertical="center"/>
    </xf>
    <xf numFmtId="0" fontId="3" fillId="0" borderId="0" xfId="2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8" fillId="0" borderId="0" xfId="2" applyFont="1" applyAlignment="1" applyProtection="1">
      <alignment vertical="center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2" fontId="3" fillId="2" borderId="14" xfId="2" applyNumberFormat="1" applyFont="1" applyFill="1" applyBorder="1" applyAlignment="1" applyProtection="1">
      <alignment horizontal="center" vertical="center"/>
    </xf>
    <xf numFmtId="2" fontId="3" fillId="2" borderId="3" xfId="2" applyNumberFormat="1" applyFont="1" applyFill="1" applyBorder="1" applyAlignment="1" applyProtection="1">
      <alignment horizontal="center" vertical="center"/>
    </xf>
    <xf numFmtId="2" fontId="3" fillId="2" borderId="4" xfId="2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left" vertical="center"/>
    </xf>
    <xf numFmtId="2" fontId="3" fillId="2" borderId="2" xfId="2" applyNumberFormat="1" applyFont="1" applyFill="1" applyBorder="1" applyAlignment="1" applyProtection="1">
      <alignment horizontal="center" vertical="center"/>
    </xf>
    <xf numFmtId="4" fontId="3" fillId="0" borderId="1" xfId="2" applyNumberFormat="1" applyFont="1" applyBorder="1" applyAlignment="1" applyProtection="1">
      <alignment horizontal="right" vertical="center"/>
    </xf>
    <xf numFmtId="4" fontId="3" fillId="0" borderId="6" xfId="2" applyNumberFormat="1" applyFont="1" applyFill="1" applyBorder="1" applyAlignment="1" applyProtection="1">
      <alignment horizontal="right" vertical="center"/>
    </xf>
    <xf numFmtId="0" fontId="3" fillId="3" borderId="4" xfId="2" applyFont="1" applyFill="1" applyBorder="1" applyAlignment="1" applyProtection="1">
      <alignment horizontal="center" vertical="center"/>
    </xf>
    <xf numFmtId="4" fontId="3" fillId="3" borderId="5" xfId="2" applyNumberFormat="1" applyFont="1" applyFill="1" applyBorder="1" applyAlignment="1" applyProtection="1">
      <alignment horizontal="right" vertical="center"/>
    </xf>
    <xf numFmtId="4" fontId="3" fillId="2" borderId="2" xfId="2" applyNumberFormat="1" applyFont="1" applyFill="1" applyBorder="1" applyAlignment="1" applyProtection="1">
      <alignment horizontal="right" vertical="center"/>
    </xf>
    <xf numFmtId="4" fontId="3" fillId="2" borderId="3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0" fontId="3" fillId="2" borderId="4" xfId="2" applyFont="1" applyFill="1" applyBorder="1" applyAlignment="1" applyProtection="1">
      <alignment horizontal="center" vertical="center"/>
    </xf>
    <xf numFmtId="4" fontId="3" fillId="3" borderId="9" xfId="2" applyNumberFormat="1" applyFont="1" applyFill="1" applyBorder="1" applyAlignment="1" applyProtection="1">
      <alignment horizontal="right" vertical="center"/>
    </xf>
    <xf numFmtId="0" fontId="3" fillId="0" borderId="0" xfId="2" applyFont="1" applyAlignment="1" applyProtection="1">
      <alignment horizontal="left" vertical="center"/>
    </xf>
    <xf numFmtId="10" fontId="3" fillId="3" borderId="1" xfId="11" applyNumberFormat="1" applyFont="1" applyFill="1" applyBorder="1" applyAlignment="1" applyProtection="1">
      <alignment horizontal="right" vertical="center"/>
    </xf>
    <xf numFmtId="10" fontId="3" fillId="3" borderId="1" xfId="2" applyNumberFormat="1" applyFont="1" applyFill="1" applyBorder="1" applyAlignment="1" applyProtection="1">
      <alignment horizontal="right" vertical="center"/>
    </xf>
    <xf numFmtId="10" fontId="3" fillId="0" borderId="0" xfId="11" applyNumberFormat="1" applyFont="1" applyBorder="1" applyAlignment="1" applyProtection="1">
      <alignment vertical="center"/>
    </xf>
    <xf numFmtId="4" fontId="7" fillId="0" borderId="0" xfId="2" applyNumberFormat="1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0" borderId="0" xfId="2" applyFont="1" applyFill="1" applyAlignment="1" applyProtection="1">
      <alignment horizontal="left" vertical="center"/>
    </xf>
    <xf numFmtId="0" fontId="4" fillId="4" borderId="2" xfId="2" applyFont="1" applyFill="1" applyBorder="1" applyAlignment="1" applyProtection="1">
      <alignment vertical="center" wrapText="1"/>
    </xf>
    <xf numFmtId="0" fontId="4" fillId="4" borderId="3" xfId="2" applyFont="1" applyFill="1" applyBorder="1" applyAlignment="1" applyProtection="1">
      <alignment vertical="center" wrapText="1"/>
    </xf>
    <xf numFmtId="4" fontId="4" fillId="4" borderId="1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left" vertical="center"/>
    </xf>
    <xf numFmtId="0" fontId="4" fillId="4" borderId="2" xfId="2" applyFont="1" applyFill="1" applyBorder="1" applyAlignment="1" applyProtection="1">
      <alignment vertical="center"/>
    </xf>
    <xf numFmtId="0" fontId="4" fillId="4" borderId="3" xfId="2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3" fillId="10" borderId="20" xfId="2" applyFont="1" applyFill="1" applyBorder="1" applyAlignment="1" applyProtection="1">
      <alignment horizontal="center" vertical="center"/>
    </xf>
    <xf numFmtId="0" fontId="14" fillId="7" borderId="3" xfId="2" applyFont="1" applyFill="1" applyBorder="1" applyAlignment="1" applyProtection="1">
      <alignment vertical="center" wrapText="1"/>
    </xf>
    <xf numFmtId="0" fontId="14" fillId="7" borderId="4" xfId="2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 wrapText="1"/>
    </xf>
    <xf numFmtId="4" fontId="3" fillId="2" borderId="4" xfId="2" applyNumberFormat="1" applyFont="1" applyFill="1" applyBorder="1" applyAlignment="1" applyProtection="1">
      <alignment horizontal="right" vertical="center"/>
      <protection locked="0"/>
    </xf>
    <xf numFmtId="4" fontId="3" fillId="2" borderId="2" xfId="2" applyNumberFormat="1" applyFont="1" applyFill="1" applyBorder="1" applyAlignment="1" applyProtection="1">
      <alignment horizontal="right" vertical="center"/>
      <protection locked="0"/>
    </xf>
    <xf numFmtId="4" fontId="3" fillId="2" borderId="3" xfId="2" applyNumberFormat="1" applyFont="1" applyFill="1" applyBorder="1" applyAlignment="1" applyProtection="1">
      <alignment horizontal="right" vertical="center"/>
      <protection locked="0"/>
    </xf>
    <xf numFmtId="4" fontId="3" fillId="2" borderId="1" xfId="2" applyNumberFormat="1" applyFont="1" applyFill="1" applyBorder="1" applyAlignment="1" applyProtection="1">
      <alignment horizontal="right" vertical="center"/>
      <protection locked="0"/>
    </xf>
    <xf numFmtId="0" fontId="3" fillId="2" borderId="1" xfId="2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34" borderId="39" xfId="2" applyFont="1" applyFill="1" applyBorder="1" applyAlignment="1" applyProtection="1">
      <alignment vertical="center"/>
    </xf>
    <xf numFmtId="0" fontId="4" fillId="34" borderId="40" xfId="2" applyFont="1" applyFill="1" applyBorder="1" applyAlignment="1" applyProtection="1">
      <alignment vertical="center" wrapText="1"/>
    </xf>
    <xf numFmtId="0" fontId="3" fillId="34" borderId="41" xfId="2" applyFont="1" applyFill="1" applyBorder="1" applyAlignment="1" applyProtection="1">
      <alignment horizontal="center" vertical="center" wrapText="1"/>
    </xf>
    <xf numFmtId="0" fontId="38" fillId="0" borderId="42" xfId="0" applyFont="1" applyFill="1" applyBorder="1" applyAlignment="1" applyProtection="1">
      <alignment vertical="center"/>
    </xf>
    <xf numFmtId="0" fontId="38" fillId="0" borderId="43" xfId="0" applyFont="1" applyFill="1" applyBorder="1" applyAlignment="1" applyProtection="1">
      <alignment vertical="center" wrapText="1"/>
    </xf>
    <xf numFmtId="4" fontId="3" fillId="0" borderId="44" xfId="9" applyNumberFormat="1" applyFont="1" applyFill="1" applyBorder="1" applyAlignment="1" applyProtection="1">
      <alignment horizontal="center" vertical="center"/>
      <protection locked="0"/>
    </xf>
    <xf numFmtId="0" fontId="3" fillId="34" borderId="45" xfId="9" applyFont="1" applyFill="1" applyBorder="1" applyAlignment="1" applyProtection="1">
      <alignment horizontal="center" vertical="center" wrapText="1"/>
    </xf>
    <xf numFmtId="0" fontId="3" fillId="34" borderId="41" xfId="9" applyFont="1" applyFill="1" applyBorder="1" applyAlignment="1" applyProtection="1">
      <alignment horizontal="center" vertical="center" wrapText="1"/>
    </xf>
    <xf numFmtId="4" fontId="3" fillId="0" borderId="46" xfId="9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</xf>
    <xf numFmtId="0" fontId="14" fillId="0" borderId="2" xfId="2" applyFont="1" applyBorder="1" applyAlignment="1" applyProtection="1">
      <alignment horizontal="left" vertical="center"/>
      <protection locked="0"/>
    </xf>
    <xf numFmtId="0" fontId="14" fillId="0" borderId="3" xfId="2" applyFont="1" applyBorder="1" applyAlignment="1" applyProtection="1">
      <alignment horizontal="left" vertical="center"/>
      <protection locked="0"/>
    </xf>
    <xf numFmtId="0" fontId="14" fillId="0" borderId="4" xfId="2" applyFont="1" applyBorder="1" applyAlignment="1" applyProtection="1">
      <alignment horizontal="left" vertical="center"/>
      <protection locked="0"/>
    </xf>
    <xf numFmtId="0" fontId="37" fillId="0" borderId="23" xfId="2" applyFont="1" applyFill="1" applyBorder="1" applyAlignment="1" applyProtection="1">
      <alignment horizontal="center" vertical="center" wrapText="1"/>
    </xf>
    <xf numFmtId="0" fontId="37" fillId="0" borderId="21" xfId="2" applyFont="1" applyFill="1" applyBorder="1" applyAlignment="1" applyProtection="1">
      <alignment horizontal="center" vertical="center" wrapText="1"/>
    </xf>
    <xf numFmtId="0" fontId="37" fillId="0" borderId="24" xfId="2" applyFont="1" applyFill="1" applyBorder="1" applyAlignment="1" applyProtection="1">
      <alignment horizontal="center" vertical="center" wrapText="1"/>
    </xf>
    <xf numFmtId="0" fontId="13" fillId="7" borderId="23" xfId="0" applyFont="1" applyFill="1" applyBorder="1" applyAlignment="1" applyProtection="1">
      <alignment horizontal="center" vertical="center" wrapText="1"/>
    </xf>
    <xf numFmtId="0" fontId="13" fillId="7" borderId="21" xfId="0" applyFont="1" applyFill="1" applyBorder="1" applyAlignment="1" applyProtection="1">
      <alignment horizontal="center" vertical="center" wrapText="1"/>
    </xf>
    <xf numFmtId="0" fontId="13" fillId="7" borderId="24" xfId="0" applyFont="1" applyFill="1" applyBorder="1" applyAlignment="1" applyProtection="1">
      <alignment horizontal="center" vertical="center" wrapText="1"/>
    </xf>
    <xf numFmtId="0" fontId="14" fillId="0" borderId="2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4" xfId="2" applyFont="1" applyBorder="1" applyAlignment="1" applyProtection="1">
      <alignment horizontal="center" vertical="center"/>
      <protection locked="0"/>
    </xf>
    <xf numFmtId="0" fontId="14" fillId="0" borderId="12" xfId="2" applyFont="1" applyBorder="1" applyAlignment="1" applyProtection="1">
      <alignment horizontal="center" vertical="center"/>
      <protection locked="0"/>
    </xf>
    <xf numFmtId="0" fontId="14" fillId="0" borderId="8" xfId="2" applyFont="1" applyBorder="1" applyAlignment="1" applyProtection="1">
      <alignment horizontal="center" vertical="center"/>
      <protection locked="0"/>
    </xf>
    <xf numFmtId="0" fontId="14" fillId="0" borderId="13" xfId="2" applyFont="1" applyBorder="1" applyAlignment="1" applyProtection="1">
      <alignment horizontal="center" vertical="center"/>
      <protection locked="0"/>
    </xf>
    <xf numFmtId="0" fontId="14" fillId="0" borderId="14" xfId="2" applyFont="1" applyBorder="1" applyAlignment="1" applyProtection="1">
      <alignment horizontal="center" vertical="center"/>
      <protection locked="0"/>
    </xf>
    <xf numFmtId="0" fontId="14" fillId="0" borderId="10" xfId="2" applyFont="1" applyBorder="1" applyAlignment="1" applyProtection="1">
      <alignment horizontal="center" vertical="center"/>
      <protection locked="0"/>
    </xf>
    <xf numFmtId="0" fontId="14" fillId="0" borderId="15" xfId="2" applyFont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left" vertical="center"/>
    </xf>
    <xf numFmtId="0" fontId="3" fillId="0" borderId="38" xfId="2" applyFont="1" applyFill="1" applyBorder="1" applyAlignment="1" applyProtection="1">
      <alignment horizontal="left" vertical="center"/>
    </xf>
    <xf numFmtId="0" fontId="3" fillId="0" borderId="22" xfId="2" applyFont="1" applyFill="1" applyBorder="1" applyAlignment="1" applyProtection="1">
      <alignment horizontal="left" vertical="center"/>
    </xf>
    <xf numFmtId="0" fontId="3" fillId="0" borderId="37" xfId="2" applyFont="1" applyFill="1" applyBorder="1" applyAlignment="1" applyProtection="1">
      <alignment horizontal="left" vertical="center"/>
    </xf>
    <xf numFmtId="4" fontId="3" fillId="0" borderId="18" xfId="2" applyNumberFormat="1" applyFont="1" applyFill="1" applyBorder="1" applyAlignment="1" applyProtection="1">
      <alignment horizontal="right" vertical="center"/>
      <protection locked="0"/>
    </xf>
    <xf numFmtId="4" fontId="3" fillId="0" borderId="25" xfId="2" applyNumberFormat="1" applyFont="1" applyFill="1" applyBorder="1" applyAlignment="1" applyProtection="1">
      <alignment horizontal="right" vertical="center"/>
      <protection locked="0"/>
    </xf>
    <xf numFmtId="0" fontId="4" fillId="0" borderId="1" xfId="2" applyFont="1" applyBorder="1" applyAlignment="1" applyProtection="1">
      <alignment horizontal="center" vertical="center" wrapText="1"/>
    </xf>
    <xf numFmtId="0" fontId="43" fillId="3" borderId="5" xfId="0" applyFont="1" applyFill="1" applyBorder="1" applyAlignment="1" applyProtection="1">
      <alignment horizontal="center" vertical="center" wrapText="1"/>
    </xf>
    <xf numFmtId="0" fontId="43" fillId="3" borderId="6" xfId="0" applyFont="1" applyFill="1" applyBorder="1" applyAlignment="1" applyProtection="1">
      <alignment horizontal="center" vertical="center" wrapText="1"/>
    </xf>
    <xf numFmtId="0" fontId="43" fillId="3" borderId="9" xfId="0" applyFont="1" applyFill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4" fillId="9" borderId="0" xfId="2" applyFont="1" applyFill="1" applyAlignment="1" applyProtection="1">
      <alignment horizontal="center" vertical="center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3" borderId="6" xfId="2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 wrapText="1"/>
    </xf>
    <xf numFmtId="0" fontId="4" fillId="5" borderId="2" xfId="2" applyFont="1" applyFill="1" applyBorder="1" applyAlignment="1" applyProtection="1">
      <alignment horizontal="left" vertical="center"/>
    </xf>
    <xf numFmtId="0" fontId="4" fillId="5" borderId="4" xfId="2" applyFont="1" applyFill="1" applyBorder="1" applyAlignment="1" applyProtection="1">
      <alignment horizontal="left" vertical="center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8" borderId="16" xfId="2" applyFont="1" applyFill="1" applyBorder="1" applyAlignment="1" applyProtection="1">
      <alignment horizontal="left" vertical="center"/>
    </xf>
    <xf numFmtId="0" fontId="4" fillId="8" borderId="17" xfId="2" applyFont="1" applyFill="1" applyBorder="1" applyAlignment="1" applyProtection="1">
      <alignment horizontal="left" vertical="center"/>
    </xf>
    <xf numFmtId="0" fontId="4" fillId="8" borderId="26" xfId="2" applyFont="1" applyFill="1" applyBorder="1" applyAlignment="1" applyProtection="1">
      <alignment horizontal="left" vertical="center"/>
    </xf>
    <xf numFmtId="0" fontId="4" fillId="8" borderId="22" xfId="2" applyFont="1" applyFill="1" applyBorder="1" applyAlignment="1" applyProtection="1">
      <alignment horizontal="left" vertical="center"/>
    </xf>
    <xf numFmtId="0" fontId="4" fillId="8" borderId="19" xfId="2" applyFont="1" applyFill="1" applyBorder="1" applyAlignment="1" applyProtection="1">
      <alignment horizontal="left" vertical="center"/>
    </xf>
    <xf numFmtId="0" fontId="4" fillId="8" borderId="27" xfId="2" applyFont="1" applyFill="1" applyBorder="1" applyAlignment="1" applyProtection="1">
      <alignment horizontal="left" vertical="center"/>
    </xf>
    <xf numFmtId="0" fontId="8" fillId="0" borderId="23" xfId="2" applyFont="1" applyBorder="1" applyAlignment="1" applyProtection="1">
      <alignment horizontal="center" vertical="center"/>
    </xf>
    <xf numFmtId="0" fontId="8" fillId="0" borderId="21" xfId="2" applyFont="1" applyBorder="1" applyAlignment="1" applyProtection="1">
      <alignment horizontal="center" vertical="center"/>
    </xf>
    <xf numFmtId="0" fontId="8" fillId="0" borderId="24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horizontal="left" vertical="center" wrapText="1"/>
    </xf>
    <xf numFmtId="0" fontId="43" fillId="0" borderId="1" xfId="0" applyFont="1" applyBorder="1" applyAlignment="1" applyProtection="1">
      <alignment horizontal="left" vertical="center" wrapText="1"/>
    </xf>
    <xf numFmtId="0" fontId="3" fillId="0" borderId="12" xfId="2" applyFont="1" applyBorder="1" applyAlignment="1" applyProtection="1">
      <alignment horizontal="left" vertical="center" wrapText="1"/>
    </xf>
    <xf numFmtId="0" fontId="3" fillId="0" borderId="8" xfId="2" applyFont="1" applyBorder="1" applyAlignment="1" applyProtection="1">
      <alignment horizontal="left" vertical="center" wrapText="1"/>
    </xf>
    <xf numFmtId="0" fontId="3" fillId="0" borderId="13" xfId="2" applyFont="1" applyBorder="1" applyAlignment="1" applyProtection="1">
      <alignment horizontal="left" vertical="center" wrapText="1"/>
    </xf>
    <xf numFmtId="0" fontId="37" fillId="7" borderId="2" xfId="2" applyFont="1" applyFill="1" applyBorder="1" applyAlignment="1" applyProtection="1">
      <alignment horizontal="left" vertical="center"/>
    </xf>
    <xf numFmtId="0" fontId="37" fillId="7" borderId="4" xfId="2" applyFont="1" applyFill="1" applyBorder="1" applyAlignment="1" applyProtection="1">
      <alignment horizontal="left" vertical="center"/>
    </xf>
    <xf numFmtId="0" fontId="4" fillId="6" borderId="2" xfId="2" applyFont="1" applyFill="1" applyBorder="1" applyAlignment="1" applyProtection="1">
      <alignment horizontal="left" vertical="center"/>
    </xf>
    <xf numFmtId="0" fontId="4" fillId="6" borderId="4" xfId="2" applyFont="1" applyFill="1" applyBorder="1" applyAlignment="1" applyProtection="1">
      <alignment horizontal="left" vertical="center"/>
    </xf>
    <xf numFmtId="0" fontId="3" fillId="0" borderId="12" xfId="2" applyFont="1" applyBorder="1" applyAlignment="1" applyProtection="1">
      <alignment horizontal="left" vertical="center"/>
    </xf>
    <xf numFmtId="0" fontId="3" fillId="0" borderId="7" xfId="2" applyFont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4" fontId="3" fillId="0" borderId="18" xfId="2" applyNumberFormat="1" applyFont="1" applyFill="1" applyBorder="1" applyAlignment="1" applyProtection="1">
      <alignment horizontal="right" vertical="center"/>
    </xf>
    <xf numFmtId="4" fontId="3" fillId="0" borderId="25" xfId="2" applyNumberFormat="1" applyFont="1" applyFill="1" applyBorder="1" applyAlignment="1" applyProtection="1">
      <alignment horizontal="right" vertical="center"/>
    </xf>
    <xf numFmtId="0" fontId="4" fillId="8" borderId="22" xfId="2" applyFont="1" applyFill="1" applyBorder="1" applyAlignment="1" applyProtection="1">
      <alignment horizontal="left" vertical="center" wrapText="1"/>
    </xf>
    <xf numFmtId="0" fontId="4" fillId="8" borderId="19" xfId="2" applyFont="1" applyFill="1" applyBorder="1" applyAlignment="1" applyProtection="1">
      <alignment horizontal="left" vertical="center" wrapText="1"/>
    </xf>
    <xf numFmtId="0" fontId="4" fillId="8" borderId="27" xfId="2" applyFont="1" applyFill="1" applyBorder="1" applyAlignment="1" applyProtection="1">
      <alignment horizontal="left" vertical="center" wrapText="1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</cellXfs>
  <cellStyles count="400">
    <cellStyle name="20 % - Accent1 2" xfId="21"/>
    <cellStyle name="20 % - Accent1 2 2" xfId="22"/>
    <cellStyle name="20 % - Accent1 3" xfId="23"/>
    <cellStyle name="20 % - Accent2 2" xfId="24"/>
    <cellStyle name="20 % - Accent2 2 2" xfId="25"/>
    <cellStyle name="20 % - Accent2 3" xfId="26"/>
    <cellStyle name="20 % - Accent3 2" xfId="27"/>
    <cellStyle name="20 % - Accent3 2 2" xfId="28"/>
    <cellStyle name="20 % - Accent3 3" xfId="29"/>
    <cellStyle name="20 % - Accent4 2" xfId="30"/>
    <cellStyle name="20 % - Accent4 2 2" xfId="31"/>
    <cellStyle name="20 % - Accent4 3" xfId="32"/>
    <cellStyle name="20 % - Accent5 2" xfId="33"/>
    <cellStyle name="20 % - Accent5 2 2" xfId="34"/>
    <cellStyle name="20 % - Accent5 3" xfId="35"/>
    <cellStyle name="20 % - Accent6 2" xfId="36"/>
    <cellStyle name="20 % - Accent6 2 2" xfId="37"/>
    <cellStyle name="20 % - Accent6 3" xfId="38"/>
    <cellStyle name="40 % - Accent1 2" xfId="39"/>
    <cellStyle name="40 % - Accent1 2 2" xfId="40"/>
    <cellStyle name="40 % - Accent1 3" xfId="41"/>
    <cellStyle name="40 % - Accent2 2" xfId="42"/>
    <cellStyle name="40 % - Accent2 2 2" xfId="43"/>
    <cellStyle name="40 % - Accent2 3" xfId="44"/>
    <cellStyle name="40 % - Accent3 2" xfId="45"/>
    <cellStyle name="40 % - Accent3 2 2" xfId="46"/>
    <cellStyle name="40 % - Accent3 3" xfId="47"/>
    <cellStyle name="40 % - Accent4 2" xfId="48"/>
    <cellStyle name="40 % - Accent4 2 2" xfId="49"/>
    <cellStyle name="40 % - Accent4 3" xfId="50"/>
    <cellStyle name="40 % - Accent5 2" xfId="51"/>
    <cellStyle name="40 % - Accent5 2 2" xfId="52"/>
    <cellStyle name="40 % - Accent5 3" xfId="53"/>
    <cellStyle name="40 % - Accent6 2" xfId="54"/>
    <cellStyle name="40 % - Accent6 2 2" xfId="55"/>
    <cellStyle name="40 % - Accent6 3" xfId="56"/>
    <cellStyle name="60 % - Accent1 2" xfId="57"/>
    <cellStyle name="60 % - Accent1 2 2" xfId="58"/>
    <cellStyle name="60 % - Accent1 3" xfId="59"/>
    <cellStyle name="60 % - Accent2 2" xfId="60"/>
    <cellStyle name="60 % - Accent2 2 2" xfId="61"/>
    <cellStyle name="60 % - Accent2 3" xfId="62"/>
    <cellStyle name="60 % - Accent3 2" xfId="63"/>
    <cellStyle name="60 % - Accent3 2 2" xfId="64"/>
    <cellStyle name="60 % - Accent3 3" xfId="65"/>
    <cellStyle name="60 % - Accent4 2" xfId="66"/>
    <cellStyle name="60 % - Accent4 2 2" xfId="67"/>
    <cellStyle name="60 % - Accent4 3" xfId="68"/>
    <cellStyle name="60 % - Accent5 2" xfId="69"/>
    <cellStyle name="60 % - Accent5 2 2" xfId="70"/>
    <cellStyle name="60 % - Accent5 3" xfId="71"/>
    <cellStyle name="60 % - Accent6 2" xfId="72"/>
    <cellStyle name="60 % - Accent6 2 2" xfId="73"/>
    <cellStyle name="60 % - Accent6 3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Avertissement 2" xfId="81"/>
    <cellStyle name="Avertissement 2 2" xfId="82"/>
    <cellStyle name="Avertissement 3" xfId="83"/>
    <cellStyle name="Calcul 2" xfId="84"/>
    <cellStyle name="Calcul 2 2" xfId="85"/>
    <cellStyle name="Calcul 3" xfId="86"/>
    <cellStyle name="Cellule liée 2" xfId="87"/>
    <cellStyle name="Cellule liée 2 2" xfId="88"/>
    <cellStyle name="Cellule liée 3" xfId="89"/>
    <cellStyle name="Comma [0]" xfId="90"/>
    <cellStyle name="Commentaire 2" xfId="91"/>
    <cellStyle name="Commentaire 2 2" xfId="92"/>
    <cellStyle name="Commentaire 3" xfId="93"/>
    <cellStyle name="Currency [0]" xfId="94"/>
    <cellStyle name="Entrée 2" xfId="95"/>
    <cellStyle name="Entrée 2 2" xfId="96"/>
    <cellStyle name="Entrée 3" xfId="97"/>
    <cellStyle name="Euro" xfId="1"/>
    <cellStyle name="Euro 2" xfId="98"/>
    <cellStyle name="Euro 3" xfId="99"/>
    <cellStyle name="Euro_Phase 3 Structure personnel" xfId="100"/>
    <cellStyle name="Insatisfaisant 2" xfId="101"/>
    <cellStyle name="Lien hypertexte 2" xfId="102"/>
    <cellStyle name="Lien hypertexte 2 2" xfId="103"/>
    <cellStyle name="Lien hypertexte 3" xfId="104"/>
    <cellStyle name="Lien hypertexte 3 2" xfId="105"/>
    <cellStyle name="Lien hypertexte 3_Phase 3 Structure personnel" xfId="106"/>
    <cellStyle name="Milliers [0] 2" xfId="107"/>
    <cellStyle name="Milliers [0] 2 2" xfId="108"/>
    <cellStyle name="Milliers [0] 2 2 2" xfId="109"/>
    <cellStyle name="Milliers 10" xfId="110"/>
    <cellStyle name="Milliers 11" xfId="111"/>
    <cellStyle name="Milliers 12" xfId="112"/>
    <cellStyle name="Milliers 13" xfId="113"/>
    <cellStyle name="Milliers 14" xfId="114"/>
    <cellStyle name="Milliers 15" xfId="115"/>
    <cellStyle name="Milliers 16" xfId="116"/>
    <cellStyle name="Milliers 17" xfId="117"/>
    <cellStyle name="Milliers 18" xfId="118"/>
    <cellStyle name="Milliers 19" xfId="119"/>
    <cellStyle name="Milliers 2" xfId="120"/>
    <cellStyle name="Milliers 2 2" xfId="121"/>
    <cellStyle name="Milliers 2 3" xfId="122"/>
    <cellStyle name="Milliers 20" xfId="123"/>
    <cellStyle name="Milliers 21" xfId="124"/>
    <cellStyle name="Milliers 22" xfId="125"/>
    <cellStyle name="Milliers 23" xfId="126"/>
    <cellStyle name="Milliers 24" xfId="127"/>
    <cellStyle name="Milliers 25" xfId="128"/>
    <cellStyle name="Milliers 26" xfId="129"/>
    <cellStyle name="Milliers 27" xfId="130"/>
    <cellStyle name="Milliers 28" xfId="131"/>
    <cellStyle name="Milliers 29" xfId="132"/>
    <cellStyle name="Milliers 3" xfId="133"/>
    <cellStyle name="Milliers 30" xfId="134"/>
    <cellStyle name="Milliers 31" xfId="135"/>
    <cellStyle name="Milliers 32" xfId="136"/>
    <cellStyle name="Milliers 33" xfId="137"/>
    <cellStyle name="Milliers 34" xfId="138"/>
    <cellStyle name="Milliers 35" xfId="139"/>
    <cellStyle name="Milliers 36" xfId="140"/>
    <cellStyle name="Milliers 37" xfId="141"/>
    <cellStyle name="Milliers 38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Neutre 2" xfId="149"/>
    <cellStyle name="Normal" xfId="0" builtinId="0"/>
    <cellStyle name="Normal 10" xfId="150"/>
    <cellStyle name="Normal 10 2" xfId="151"/>
    <cellStyle name="Normal 10 2 2" xfId="152"/>
    <cellStyle name="Normal 10 2_Phase 3 Structure personnel" xfId="153"/>
    <cellStyle name="Normal 10 3" xfId="154"/>
    <cellStyle name="Normal 10_Phase 3 Structure personnel" xfId="155"/>
    <cellStyle name="Normal 11" xfId="156"/>
    <cellStyle name="Normal 11 2" xfId="157"/>
    <cellStyle name="Normal 11 2 2" xfId="158"/>
    <cellStyle name="Normal 11 2 3" xfId="18"/>
    <cellStyle name="Normal 11 2_Phase 3 Structure personnel" xfId="159"/>
    <cellStyle name="Normal 11 3" xfId="160"/>
    <cellStyle name="Normal 11 3 2" xfId="161"/>
    <cellStyle name="Normal 11 3_Phase 3 Structure personnel" xfId="162"/>
    <cellStyle name="Normal 11 4" xfId="163"/>
    <cellStyle name="Normal 11 4 2" xfId="164"/>
    <cellStyle name="Normal 11 4 2 2" xfId="17"/>
    <cellStyle name="Normal 11 4_Phase 3 Structure personnel" xfId="165"/>
    <cellStyle name="Normal 11 5" xfId="166"/>
    <cellStyle name="Normal 11 5 2" xfId="167"/>
    <cellStyle name="Normal 11 5 2 2" xfId="168"/>
    <cellStyle name="Normal 11 5_Phase 3 Structure personnel" xfId="169"/>
    <cellStyle name="Normal 11 6" xfId="170"/>
    <cellStyle name="Normal 11 6 2" xfId="171"/>
    <cellStyle name="Normal 11 6_Phase 3 Structure personnel" xfId="172"/>
    <cellStyle name="Normal 11 7" xfId="173"/>
    <cellStyle name="Normal 11 8" xfId="174"/>
    <cellStyle name="Normal 11_Phase 3 Structure personnel" xfId="175"/>
    <cellStyle name="Normal 12" xfId="176"/>
    <cellStyle name="Normal 12 2" xfId="177"/>
    <cellStyle name="Normal 12 3" xfId="178"/>
    <cellStyle name="Normal 12 3 2" xfId="179"/>
    <cellStyle name="Normal 12_Phase 3 Structure personnel" xfId="180"/>
    <cellStyle name="Normal 13" xfId="181"/>
    <cellStyle name="Normal 13 2" xfId="182"/>
    <cellStyle name="Normal 13_Phase 3 Structure personnel" xfId="183"/>
    <cellStyle name="Normal 14" xfId="184"/>
    <cellStyle name="Normal 14 2" xfId="185"/>
    <cellStyle name="Normal 14_Phase 3 Structure personnel" xfId="186"/>
    <cellStyle name="Normal 15" xfId="187"/>
    <cellStyle name="Normal 15 2" xfId="188"/>
    <cellStyle name="Normal 15 2 2" xfId="189"/>
    <cellStyle name="Normal 15 3" xfId="13"/>
    <cellStyle name="Normal 15_Phase 3 Structure personnel" xfId="190"/>
    <cellStyle name="Normal 16" xfId="191"/>
    <cellStyle name="Normal 16 2" xfId="192"/>
    <cellStyle name="Normal 16_Phase 3 Structure personnel" xfId="193"/>
    <cellStyle name="Normal 17" xfId="194"/>
    <cellStyle name="Normal 17 2" xfId="195"/>
    <cellStyle name="Normal 17 2 2" xfId="196"/>
    <cellStyle name="Normal 17 2_Phase 3 Structure personnel" xfId="197"/>
    <cellStyle name="Normal 17 3" xfId="198"/>
    <cellStyle name="Normal 17_Phase 3 Structure personnel" xfId="199"/>
    <cellStyle name="Normal 18" xfId="200"/>
    <cellStyle name="Normal 18 2" xfId="201"/>
    <cellStyle name="Normal 18_Phase 3 Structure personnel" xfId="202"/>
    <cellStyle name="Normal 19" xfId="203"/>
    <cellStyle name="Normal 19 2" xfId="204"/>
    <cellStyle name="Normal 19_Phase 3 Structure personnel" xfId="205"/>
    <cellStyle name="Normal 2" xfId="2"/>
    <cellStyle name="Normal 2 2" xfId="206"/>
    <cellStyle name="Normal 2 2 2" xfId="207"/>
    <cellStyle name="Normal 2 2 3" xfId="16"/>
    <cellStyle name="Normal 2 3" xfId="208"/>
    <cellStyle name="Normal 2 3 2" xfId="209"/>
    <cellStyle name="Normal 2 3 2 2" xfId="210"/>
    <cellStyle name="Normal 2 3 2 2 2" xfId="211"/>
    <cellStyle name="Normal 2 3 2 2_Phase 3 Structure personnel" xfId="212"/>
    <cellStyle name="Normal 2 3 2 3" xfId="213"/>
    <cellStyle name="Normal 2 3 2_Phase 3 Structure personnel" xfId="214"/>
    <cellStyle name="Normal 2 3 3" xfId="215"/>
    <cellStyle name="Normal 2 3 3 2" xfId="216"/>
    <cellStyle name="Normal 2 3 3_Phase 3 Structure personnel" xfId="217"/>
    <cellStyle name="Normal 2 3 4" xfId="218"/>
    <cellStyle name="Normal 2 3 5" xfId="15"/>
    <cellStyle name="Normal 2 3_Phase 3 Structure personnel" xfId="219"/>
    <cellStyle name="Normal 2 4" xfId="220"/>
    <cellStyle name="Normal 2 4 2" xfId="221"/>
    <cellStyle name="Normal 2 4 2 2" xfId="222"/>
    <cellStyle name="Normal 2 4 2_Phase 3 Structure personnel" xfId="223"/>
    <cellStyle name="Normal 2 4 3" xfId="224"/>
    <cellStyle name="Normal 2 4_Phase 3 Structure personnel" xfId="225"/>
    <cellStyle name="Normal 2 5" xfId="226"/>
    <cellStyle name="Normal 2 5 2" xfId="227"/>
    <cellStyle name="Normal 2 5 2 2" xfId="228"/>
    <cellStyle name="Normal 2 5 2_Phase 3 Structure personnel" xfId="229"/>
    <cellStyle name="Normal 2 5 3" xfId="230"/>
    <cellStyle name="Normal 2 5_Phase 3 Structure personnel" xfId="231"/>
    <cellStyle name="Normal 2 6" xfId="232"/>
    <cellStyle name="Normal 2 6 2" xfId="233"/>
    <cellStyle name="Normal 2 6_Phase 3 Structure personnel" xfId="234"/>
    <cellStyle name="Normal 2 7" xfId="235"/>
    <cellStyle name="Normal 2 8" xfId="236"/>
    <cellStyle name="Normal 2_Phase 3 Structure personnel" xfId="237"/>
    <cellStyle name="Normal 20" xfId="238"/>
    <cellStyle name="Normal 20 2" xfId="239"/>
    <cellStyle name="Normal 20_Phase 3 Structure personnel" xfId="240"/>
    <cellStyle name="Normal 21" xfId="241"/>
    <cellStyle name="Normal 21 2" xfId="242"/>
    <cellStyle name="Normal 21 3" xfId="243"/>
    <cellStyle name="Normal 21_Phase 3 Structure personnel" xfId="244"/>
    <cellStyle name="Normal 22" xfId="245"/>
    <cellStyle name="Normal 23" xfId="20"/>
    <cellStyle name="Normal 24" xfId="246"/>
    <cellStyle name="Normal 25" xfId="247"/>
    <cellStyle name="Normal 25 2" xfId="248"/>
    <cellStyle name="Normal 26" xfId="249"/>
    <cellStyle name="Normal 27" xfId="250"/>
    <cellStyle name="Normal 28" xfId="251"/>
    <cellStyle name="Normal 29" xfId="252"/>
    <cellStyle name="Normal 3" xfId="3"/>
    <cellStyle name="Normal 3 2" xfId="253"/>
    <cellStyle name="Normal 3 2 2" xfId="254"/>
    <cellStyle name="Normal 3 2 3" xfId="255"/>
    <cellStyle name="Normal 3 2 3 2" xfId="256"/>
    <cellStyle name="Normal 3 2 4" xfId="257"/>
    <cellStyle name="Normal 3 2_Phase 3 Structure personnel" xfId="258"/>
    <cellStyle name="Normal 3 3" xfId="259"/>
    <cellStyle name="Normal 3 3 2" xfId="260"/>
    <cellStyle name="Normal 3 3 3" xfId="261"/>
    <cellStyle name="Normal 3 4" xfId="262"/>
    <cellStyle name="Normal 3 5" xfId="263"/>
    <cellStyle name="Normal 3_A2010_BO (LPA inclus) prép don_200910" xfId="4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38" xfId="272"/>
    <cellStyle name="Normal 39" xfId="273"/>
    <cellStyle name="Normal 4" xfId="5"/>
    <cellStyle name="Normal 4 2" xfId="6"/>
    <cellStyle name="Normal 4 2 2" xfId="274"/>
    <cellStyle name="Normal 4 2 2 2" xfId="275"/>
    <cellStyle name="Normal 4 2 2 3" xfId="276"/>
    <cellStyle name="Normal 4 2 2 4" xfId="277"/>
    <cellStyle name="Normal 4 2 3" xfId="278"/>
    <cellStyle name="Normal 4 2_TAB1" xfId="279"/>
    <cellStyle name="Normal 4 3" xfId="280"/>
    <cellStyle name="Normal 4 3 2" xfId="281"/>
    <cellStyle name="Normal 4 3_Phase 3 Structure personnel" xfId="282"/>
    <cellStyle name="Normal 4 4" xfId="283"/>
    <cellStyle name="Normal 4 5" xfId="284"/>
    <cellStyle name="Normal 4_TAB1" xfId="285"/>
    <cellStyle name="Normal 40" xfId="286"/>
    <cellStyle name="Normal 41" xfId="287"/>
    <cellStyle name="Normal 42" xfId="288"/>
    <cellStyle name="Normal 43" xfId="289"/>
    <cellStyle name="Normal 44" xfId="290"/>
    <cellStyle name="Normal 45" xfId="291"/>
    <cellStyle name="Normal 46" xfId="292"/>
    <cellStyle name="Normal 47" xfId="293"/>
    <cellStyle name="Normal 48" xfId="294"/>
    <cellStyle name="Normal 49" xfId="295"/>
    <cellStyle name="Normal 5" xfId="7"/>
    <cellStyle name="Normal 5 2" xfId="296"/>
    <cellStyle name="Normal 5 2 2" xfId="297"/>
    <cellStyle name="Normal 5 2 2 2" xfId="298"/>
    <cellStyle name="Normal 5 2 2_Phase 3 Structure personnel" xfId="299"/>
    <cellStyle name="Normal 5 2 3" xfId="300"/>
    <cellStyle name="Normal 5 2_Phase 3 Structure personnel" xfId="301"/>
    <cellStyle name="Normal 5 3" xfId="302"/>
    <cellStyle name="Normal 5 3 2" xfId="303"/>
    <cellStyle name="Normal 5 3_Phase 3 Structure personnel" xfId="304"/>
    <cellStyle name="Normal 5 4" xfId="305"/>
    <cellStyle name="Normal 5_Phase 3 Structure personnel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8"/>
    <cellStyle name="Normal 6 2" xfId="9"/>
    <cellStyle name="Normal 6 2 2" xfId="317"/>
    <cellStyle name="Normal 6 3" xfId="318"/>
    <cellStyle name="Normal 6_Phase 3 Structure personnel" xfId="319"/>
    <cellStyle name="Normal 60" xfId="320"/>
    <cellStyle name="Normal 7" xfId="14"/>
    <cellStyle name="Normal 7 2" xfId="321"/>
    <cellStyle name="Normal 7 2 2" xfId="322"/>
    <cellStyle name="Normal 7 2_Phase 3 Structure personnel" xfId="323"/>
    <cellStyle name="Normal 7 3" xfId="324"/>
    <cellStyle name="Normal 7_Phase 3 Structure personnel" xfId="325"/>
    <cellStyle name="Normal 8" xfId="326"/>
    <cellStyle name="Normal 8 2" xfId="327"/>
    <cellStyle name="Normal 8 2 2" xfId="328"/>
    <cellStyle name="Normal 8 2_Phase 3 Structure personnel" xfId="329"/>
    <cellStyle name="Normal 8 3" xfId="330"/>
    <cellStyle name="Normal 8_Phase 3 Structure personnel" xfId="331"/>
    <cellStyle name="Normal 9" xfId="332"/>
    <cellStyle name="Normal 9 2" xfId="333"/>
    <cellStyle name="Normal 9 2 2" xfId="334"/>
    <cellStyle name="Normal 9 2 2 2" xfId="335"/>
    <cellStyle name="Normal 9 2 2 2 2" xfId="336"/>
    <cellStyle name="Normal 9 2 2 2_Phase 3 Structure personnel" xfId="337"/>
    <cellStyle name="Normal 9 2 2 3" xfId="338"/>
    <cellStyle name="Normal 9 2 2_Phase 3 Structure personnel" xfId="339"/>
    <cellStyle name="Normal 9 2 3" xfId="340"/>
    <cellStyle name="Normal 9 2 3 2" xfId="341"/>
    <cellStyle name="Normal 9 2 3_Phase 3 Structure personnel" xfId="342"/>
    <cellStyle name="Normal 9 2 4" xfId="343"/>
    <cellStyle name="Normal 9 2_Phase 3 Structure personnel" xfId="344"/>
    <cellStyle name="Normal 9 3" xfId="345"/>
    <cellStyle name="Normal 9 3 2" xfId="346"/>
    <cellStyle name="Normal 9 3_Phase 3 Structure personnel" xfId="347"/>
    <cellStyle name="Normal 9 4" xfId="348"/>
    <cellStyle name="Normal 9_Phase 3 Structure personnel" xfId="349"/>
    <cellStyle name="Percent 2" xfId="350"/>
    <cellStyle name="Percent 2 2" xfId="351"/>
    <cellStyle name="Pourcentage 10" xfId="352"/>
    <cellStyle name="Pourcentage 10 2" xfId="19"/>
    <cellStyle name="Pourcentage 11" xfId="353"/>
    <cellStyle name="Pourcentage 11 2" xfId="354"/>
    <cellStyle name="Pourcentage 11 2 2" xfId="355"/>
    <cellStyle name="Pourcentage 12" xfId="356"/>
    <cellStyle name="Pourcentage 13" xfId="357"/>
    <cellStyle name="Pourcentage 14" xfId="358"/>
    <cellStyle name="Pourcentage 15" xfId="359"/>
    <cellStyle name="Pourcentage 16" xfId="360"/>
    <cellStyle name="Pourcentage 2" xfId="10"/>
    <cellStyle name="Pourcentage 2 2" xfId="11"/>
    <cellStyle name="Pourcentage 2 3" xfId="361"/>
    <cellStyle name="Pourcentage 2 3 2" xfId="362"/>
    <cellStyle name="Pourcentage 2 3 2 2" xfId="363"/>
    <cellStyle name="Pourcentage 2 3 3" xfId="364"/>
    <cellStyle name="Pourcentage 2 4" xfId="365"/>
    <cellStyle name="Pourcentage 2 5" xfId="366"/>
    <cellStyle name="Pourcentage 3" xfId="12"/>
    <cellStyle name="Pourcentage 3 2" xfId="367"/>
    <cellStyle name="Pourcentage 4" xfId="368"/>
    <cellStyle name="Pourcentage 4 2" xfId="369"/>
    <cellStyle name="Pourcentage 4 3" xfId="370"/>
    <cellStyle name="Pourcentage 5" xfId="371"/>
    <cellStyle name="Pourcentage 5 2" xfId="372"/>
    <cellStyle name="Pourcentage 6" xfId="373"/>
    <cellStyle name="Pourcentage 6 2" xfId="374"/>
    <cellStyle name="Pourcentage 7" xfId="375"/>
    <cellStyle name="Pourcentage 7 2" xfId="376"/>
    <cellStyle name="Pourcentage 7 2 2" xfId="377"/>
    <cellStyle name="Pourcentage 7 3" xfId="378"/>
    <cellStyle name="Pourcentage 8" xfId="379"/>
    <cellStyle name="Pourcentage 8 2" xfId="380"/>
    <cellStyle name="Pourcentage 9" xfId="381"/>
    <cellStyle name="Pourcentage 9 2" xfId="382"/>
    <cellStyle name="Pourcentage 9 3" xfId="383"/>
    <cellStyle name="Satisfaisant 2" xfId="384"/>
    <cellStyle name="Satisfaisant 2 2" xfId="385"/>
    <cellStyle name="Satisfaisant 2_Phase 3 Structure personnel" xfId="386"/>
    <cellStyle name="Satisfaisant 3" xfId="387"/>
    <cellStyle name="Sortie 2" xfId="388"/>
    <cellStyle name="Standard_Service Businessplan 2004 Deutsch 260104" xfId="389"/>
    <cellStyle name="Texte explicatif 2" xfId="390"/>
    <cellStyle name="Titre 2" xfId="391"/>
    <cellStyle name="Titre 1 2" xfId="392"/>
    <cellStyle name="Titre 1 3" xfId="393"/>
    <cellStyle name="Titre 2 2" xfId="394"/>
    <cellStyle name="Titre 2 3" xfId="395"/>
    <cellStyle name="Titre 3 2" xfId="396"/>
    <cellStyle name="Titre 4 2" xfId="397"/>
    <cellStyle name="Total 2" xfId="398"/>
    <cellStyle name="Vérification 2" xfId="399"/>
  </cellStyles>
  <dxfs count="6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1864178</xdr:colOff>
      <xdr:row>8</xdr:row>
      <xdr:rowOff>0</xdr:rowOff>
    </xdr:from>
    <xdr:to>
      <xdr:col>24</xdr:col>
      <xdr:colOff>261257</xdr:colOff>
      <xdr:row>17</xdr:row>
      <xdr:rowOff>68036</xdr:rowOff>
    </xdr:to>
    <xdr:cxnSp macro="">
      <xdr:nvCxnSpPr>
        <xdr:cNvPr id="8" name="Connecteur droit 8"/>
        <xdr:cNvCxnSpPr/>
      </xdr:nvCxnSpPr>
      <xdr:spPr>
        <a:xfrm flipV="1">
          <a:off x="23826107" y="2622098"/>
          <a:ext cx="601436" cy="26846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172810</xdr:colOff>
      <xdr:row>3</xdr:row>
      <xdr:rowOff>5784</xdr:rowOff>
    </xdr:from>
    <xdr:to>
      <xdr:col>26</xdr:col>
      <xdr:colOff>930728</xdr:colOff>
      <xdr:row>9</xdr:row>
      <xdr:rowOff>76199</xdr:rowOff>
    </xdr:to>
    <xdr:sp macro="" textlink="">
      <xdr:nvSpPr>
        <xdr:cNvPr id="5" name="Rectangle 4"/>
        <xdr:cNvSpPr/>
      </xdr:nvSpPr>
      <xdr:spPr>
        <a:xfrm>
          <a:off x="19108510" y="1148784"/>
          <a:ext cx="1910443" cy="1213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1864178</xdr:colOff>
      <xdr:row>8</xdr:row>
      <xdr:rowOff>0</xdr:rowOff>
    </xdr:from>
    <xdr:to>
      <xdr:col>24</xdr:col>
      <xdr:colOff>261257</xdr:colOff>
      <xdr:row>17</xdr:row>
      <xdr:rowOff>68036</xdr:rowOff>
    </xdr:to>
    <xdr:cxnSp macro="">
      <xdr:nvCxnSpPr>
        <xdr:cNvPr id="2" name="Connecteur droit 8"/>
        <xdr:cNvCxnSpPr/>
      </xdr:nvCxnSpPr>
      <xdr:spPr>
        <a:xfrm flipV="1">
          <a:off x="19694978" y="2095500"/>
          <a:ext cx="454479" cy="2354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172810</xdr:colOff>
      <xdr:row>3</xdr:row>
      <xdr:rowOff>5784</xdr:rowOff>
    </xdr:from>
    <xdr:to>
      <xdr:col>26</xdr:col>
      <xdr:colOff>930728</xdr:colOff>
      <xdr:row>9</xdr:row>
      <xdr:rowOff>76199</xdr:rowOff>
    </xdr:to>
    <xdr:sp macro="" textlink="">
      <xdr:nvSpPr>
        <xdr:cNvPr id="3" name="Rectangle 2"/>
        <xdr:cNvSpPr/>
      </xdr:nvSpPr>
      <xdr:spPr>
        <a:xfrm>
          <a:off x="20061010" y="1148784"/>
          <a:ext cx="1910443" cy="1213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1864178</xdr:colOff>
      <xdr:row>8</xdr:row>
      <xdr:rowOff>0</xdr:rowOff>
    </xdr:from>
    <xdr:to>
      <xdr:col>24</xdr:col>
      <xdr:colOff>261257</xdr:colOff>
      <xdr:row>17</xdr:row>
      <xdr:rowOff>68036</xdr:rowOff>
    </xdr:to>
    <xdr:cxnSp macro="">
      <xdr:nvCxnSpPr>
        <xdr:cNvPr id="2" name="Connecteur droit 8"/>
        <xdr:cNvCxnSpPr/>
      </xdr:nvCxnSpPr>
      <xdr:spPr>
        <a:xfrm flipV="1">
          <a:off x="19694978" y="2095500"/>
          <a:ext cx="454479" cy="2354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172810</xdr:colOff>
      <xdr:row>3</xdr:row>
      <xdr:rowOff>5784</xdr:rowOff>
    </xdr:from>
    <xdr:to>
      <xdr:col>26</xdr:col>
      <xdr:colOff>930728</xdr:colOff>
      <xdr:row>9</xdr:row>
      <xdr:rowOff>76199</xdr:rowOff>
    </xdr:to>
    <xdr:sp macro="" textlink="">
      <xdr:nvSpPr>
        <xdr:cNvPr id="3" name="Rectangle 2"/>
        <xdr:cNvSpPr/>
      </xdr:nvSpPr>
      <xdr:spPr>
        <a:xfrm>
          <a:off x="20061010" y="1148784"/>
          <a:ext cx="1910443" cy="1213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49"/>
  <sheetViews>
    <sheetView showGridLines="0" tabSelected="1" zoomScaleNormal="100" workbookViewId="0">
      <selection activeCell="C46" sqref="C46"/>
    </sheetView>
  </sheetViews>
  <sheetFormatPr baseColWidth="10" defaultColWidth="11.42578125" defaultRowHeight="15" customHeight="1"/>
  <cols>
    <col min="1" max="1" width="2.85546875" style="46" customWidth="1"/>
    <col min="2" max="2" width="38.5703125" style="46" customWidth="1"/>
    <col min="3" max="8" width="14.28515625" style="46" customWidth="1"/>
    <col min="9" max="9" width="2.85546875" style="46" customWidth="1"/>
    <col min="10" max="16384" width="11.42578125" style="46"/>
  </cols>
  <sheetData>
    <row r="1" spans="2:10" ht="15" customHeight="1" thickBot="1"/>
    <row r="2" spans="2:10" ht="60" customHeight="1" thickBot="1">
      <c r="B2" s="162" t="s">
        <v>136</v>
      </c>
      <c r="C2" s="163"/>
      <c r="D2" s="163"/>
      <c r="E2" s="163"/>
      <c r="F2" s="163"/>
      <c r="G2" s="163"/>
      <c r="H2" s="164"/>
      <c r="I2" s="51"/>
      <c r="J2" s="15" t="str">
        <f>IF(AND(C5&lt;&gt;"",C7&lt;&gt;"",C10&lt;&gt;"",E10&lt;&gt;"",G10&lt;&gt;"",C17&lt;&gt;"",D17&lt;&gt;"",E17&lt;&gt;"",F17&lt;&gt;"",G17&lt;&gt;"",H17&lt;&gt;"",D21&lt;&gt;"",D23&lt;&gt;"",D25&lt;&gt;"",C29&lt;&gt;"",C30&lt;&gt;"",C31&lt;&gt;"",C32&lt;&gt;"",C46&lt;&gt;""),"OK","NOK")</f>
        <v>NOK</v>
      </c>
    </row>
    <row r="3" spans="2:10" ht="15" customHeight="1">
      <c r="B3" s="52"/>
      <c r="C3" s="52"/>
      <c r="D3" s="52"/>
      <c r="E3" s="52"/>
      <c r="F3" s="52"/>
      <c r="G3" s="52"/>
      <c r="H3" s="52"/>
      <c r="I3" s="51"/>
    </row>
    <row r="4" spans="2:10" ht="15" customHeight="1">
      <c r="B4" s="53"/>
      <c r="C4" s="54"/>
      <c r="D4" s="54"/>
      <c r="E4" s="54"/>
      <c r="F4" s="54"/>
      <c r="G4" s="54"/>
      <c r="H4" s="55"/>
      <c r="I4" s="52"/>
    </row>
    <row r="5" spans="2:10" ht="15" customHeight="1">
      <c r="B5" s="56" t="s">
        <v>22</v>
      </c>
      <c r="C5" s="168"/>
      <c r="D5" s="169"/>
      <c r="E5" s="169"/>
      <c r="F5" s="169"/>
      <c r="G5" s="169"/>
      <c r="H5" s="170"/>
      <c r="I5" s="57"/>
    </row>
    <row r="6" spans="2:10" ht="15" customHeight="1">
      <c r="B6" s="58"/>
      <c r="C6" s="57"/>
      <c r="D6" s="50"/>
      <c r="E6" s="57"/>
      <c r="F6" s="57"/>
      <c r="G6" s="57"/>
      <c r="H6" s="59"/>
      <c r="I6" s="57"/>
    </row>
    <row r="7" spans="2:10" ht="15" customHeight="1">
      <c r="B7" s="56" t="s">
        <v>93</v>
      </c>
      <c r="C7" s="168"/>
      <c r="D7" s="169"/>
      <c r="E7" s="169"/>
      <c r="F7" s="169"/>
      <c r="G7" s="169"/>
      <c r="H7" s="170"/>
      <c r="I7" s="57"/>
    </row>
    <row r="8" spans="2:10" ht="15" customHeight="1">
      <c r="B8" s="58"/>
      <c r="C8" s="57"/>
      <c r="D8" s="50"/>
      <c r="E8" s="57"/>
      <c r="F8" s="57"/>
      <c r="G8" s="57"/>
      <c r="H8" s="59"/>
      <c r="I8" s="57"/>
    </row>
    <row r="9" spans="2:10" ht="15" customHeight="1">
      <c r="B9" s="56" t="s">
        <v>141</v>
      </c>
      <c r="C9" s="60" t="s">
        <v>36</v>
      </c>
      <c r="D9" s="57"/>
      <c r="E9" s="60" t="s">
        <v>36</v>
      </c>
      <c r="F9" s="50"/>
      <c r="G9" s="60" t="s">
        <v>123</v>
      </c>
      <c r="H9" s="61"/>
      <c r="I9" s="57"/>
    </row>
    <row r="10" spans="2:10" ht="15" customHeight="1">
      <c r="B10" s="62" t="s">
        <v>38</v>
      </c>
      <c r="C10" s="2"/>
      <c r="D10" s="63" t="s">
        <v>35</v>
      </c>
      <c r="E10" s="4"/>
      <c r="F10" s="50"/>
      <c r="G10" s="5"/>
      <c r="H10" s="61"/>
      <c r="I10" s="57"/>
    </row>
    <row r="11" spans="2:10" ht="15" customHeight="1">
      <c r="B11" s="64"/>
      <c r="C11" s="57"/>
      <c r="D11" s="65"/>
      <c r="E11" s="57"/>
      <c r="F11" s="50"/>
      <c r="G11" s="57"/>
      <c r="H11" s="61"/>
      <c r="I11" s="57"/>
    </row>
    <row r="12" spans="2:10" ht="15" customHeight="1">
      <c r="B12" s="62" t="s">
        <v>39</v>
      </c>
      <c r="C12" s="2"/>
      <c r="D12" s="63" t="s">
        <v>35</v>
      </c>
      <c r="E12" s="4"/>
      <c r="F12" s="50"/>
      <c r="G12" s="5"/>
      <c r="H12" s="61"/>
      <c r="I12" s="57"/>
    </row>
    <row r="13" spans="2:10" ht="15" customHeight="1">
      <c r="B13" s="58"/>
      <c r="C13" s="57"/>
      <c r="D13" s="50"/>
      <c r="E13" s="57"/>
      <c r="F13" s="57"/>
      <c r="G13" s="57"/>
      <c r="H13" s="61"/>
      <c r="I13" s="57"/>
    </row>
    <row r="14" spans="2:10" ht="15" customHeight="1">
      <c r="B14" s="58" t="s">
        <v>23</v>
      </c>
      <c r="C14" s="171"/>
      <c r="D14" s="172"/>
      <c r="E14" s="172"/>
      <c r="F14" s="172"/>
      <c r="G14" s="172"/>
      <c r="H14" s="173"/>
      <c r="I14" s="57"/>
    </row>
    <row r="15" spans="2:10" ht="15" customHeight="1">
      <c r="B15" s="58"/>
      <c r="C15" s="174"/>
      <c r="D15" s="175"/>
      <c r="E15" s="175"/>
      <c r="F15" s="175"/>
      <c r="G15" s="175"/>
      <c r="H15" s="176"/>
      <c r="I15" s="57"/>
    </row>
    <row r="16" spans="2:10" ht="15" customHeight="1" thickBot="1">
      <c r="B16" s="58"/>
      <c r="C16" s="50"/>
      <c r="D16" s="57"/>
      <c r="E16" s="57"/>
      <c r="F16" s="57"/>
      <c r="G16" s="57"/>
      <c r="H16" s="59"/>
      <c r="I16" s="57"/>
    </row>
    <row r="17" spans="2:13" ht="15" customHeight="1" thickBot="1">
      <c r="B17" s="66" t="s">
        <v>37</v>
      </c>
      <c r="C17" s="1"/>
      <c r="D17" s="1"/>
      <c r="E17" s="1"/>
      <c r="F17" s="1"/>
      <c r="G17" s="1"/>
      <c r="H17" s="1"/>
      <c r="I17" s="57"/>
      <c r="J17" s="67" t="str">
        <f>C17&amp;D17&amp;E17&amp;F17&amp;G17&amp;H17</f>
        <v/>
      </c>
      <c r="M17" s="68"/>
    </row>
    <row r="18" spans="2:13" ht="15" customHeight="1">
      <c r="B18" s="69" t="s">
        <v>40</v>
      </c>
      <c r="C18" s="70"/>
      <c r="D18" s="71"/>
      <c r="E18" s="71"/>
      <c r="F18" s="71"/>
      <c r="G18" s="71"/>
      <c r="H18" s="72"/>
      <c r="I18" s="57"/>
    </row>
    <row r="19" spans="2:13" ht="15" customHeight="1">
      <c r="B19" s="49"/>
      <c r="D19" s="57"/>
      <c r="E19" s="57"/>
      <c r="F19" s="57"/>
      <c r="G19" s="57"/>
      <c r="H19" s="57"/>
      <c r="I19" s="57"/>
    </row>
    <row r="20" spans="2:13" ht="15" customHeight="1">
      <c r="B20" s="73"/>
      <c r="C20" s="74"/>
      <c r="D20" s="54" t="s">
        <v>69</v>
      </c>
      <c r="E20" s="75"/>
      <c r="F20" s="74"/>
      <c r="G20" s="74"/>
      <c r="H20" s="76"/>
      <c r="I20" s="57"/>
    </row>
    <row r="21" spans="2:13" ht="15" customHeight="1">
      <c r="B21" s="56" t="s">
        <v>101</v>
      </c>
      <c r="C21" s="77" t="s">
        <v>32</v>
      </c>
      <c r="D21" s="6"/>
      <c r="E21" s="50"/>
      <c r="F21" s="57"/>
      <c r="G21" s="57"/>
      <c r="H21" s="59"/>
      <c r="I21" s="57"/>
    </row>
    <row r="22" spans="2:13" ht="15" customHeight="1">
      <c r="B22" s="78"/>
      <c r="C22" s="57"/>
      <c r="D22" s="57"/>
      <c r="E22" s="50"/>
      <c r="F22" s="57"/>
      <c r="G22" s="57"/>
      <c r="H22" s="59"/>
      <c r="I22" s="57"/>
    </row>
    <row r="23" spans="2:13" ht="15" customHeight="1">
      <c r="B23" s="56" t="s">
        <v>102</v>
      </c>
      <c r="C23" s="79" t="s">
        <v>71</v>
      </c>
      <c r="D23" s="6"/>
      <c r="E23" s="50"/>
      <c r="F23" s="57"/>
      <c r="G23" s="57"/>
      <c r="H23" s="59"/>
      <c r="I23" s="57"/>
    </row>
    <row r="24" spans="2:13" ht="15" customHeight="1">
      <c r="B24" s="78"/>
      <c r="C24" s="57"/>
      <c r="D24" s="57"/>
      <c r="E24" s="50"/>
      <c r="F24" s="57"/>
      <c r="G24" s="57"/>
      <c r="H24" s="59"/>
      <c r="I24" s="57"/>
    </row>
    <row r="25" spans="2:13" ht="15" customHeight="1">
      <c r="B25" s="56" t="s">
        <v>103</v>
      </c>
      <c r="C25" s="80" t="s">
        <v>33</v>
      </c>
      <c r="D25" s="6"/>
      <c r="E25" s="50"/>
      <c r="F25" s="81"/>
      <c r="G25" s="81"/>
      <c r="H25" s="82"/>
      <c r="I25" s="57"/>
    </row>
    <row r="26" spans="2:13" ht="15" customHeight="1">
      <c r="B26" s="69"/>
      <c r="C26" s="70"/>
      <c r="D26" s="83"/>
      <c r="E26" s="84"/>
      <c r="F26" s="84"/>
      <c r="G26" s="84"/>
      <c r="H26" s="85"/>
    </row>
    <row r="27" spans="2:13" ht="15" customHeight="1">
      <c r="B27" s="47"/>
    </row>
    <row r="28" spans="2:13" ht="15" customHeight="1">
      <c r="B28" s="73"/>
      <c r="C28" s="75"/>
      <c r="D28" s="75"/>
      <c r="E28" s="75"/>
      <c r="F28" s="75"/>
      <c r="G28" s="75"/>
      <c r="H28" s="86"/>
    </row>
    <row r="29" spans="2:13" ht="15" customHeight="1">
      <c r="B29" s="56" t="s">
        <v>29</v>
      </c>
      <c r="C29" s="159"/>
      <c r="D29" s="160"/>
      <c r="E29" s="160"/>
      <c r="F29" s="160"/>
      <c r="G29" s="160"/>
      <c r="H29" s="161"/>
      <c r="I29" s="57"/>
    </row>
    <row r="30" spans="2:13" ht="15" customHeight="1">
      <c r="B30" s="87" t="s">
        <v>41</v>
      </c>
      <c r="C30" s="159"/>
      <c r="D30" s="160"/>
      <c r="E30" s="160"/>
      <c r="F30" s="160"/>
      <c r="G30" s="160"/>
      <c r="H30" s="161"/>
      <c r="I30" s="57"/>
    </row>
    <row r="31" spans="2:13" ht="15" customHeight="1">
      <c r="B31" s="58" t="s">
        <v>94</v>
      </c>
      <c r="C31" s="159"/>
      <c r="D31" s="160"/>
      <c r="E31" s="160"/>
      <c r="F31" s="160"/>
      <c r="G31" s="160"/>
      <c r="H31" s="161"/>
      <c r="I31" s="57"/>
    </row>
    <row r="32" spans="2:13" ht="15" customHeight="1">
      <c r="B32" s="58" t="s">
        <v>95</v>
      </c>
      <c r="C32" s="159"/>
      <c r="D32" s="160"/>
      <c r="E32" s="160"/>
      <c r="F32" s="160"/>
      <c r="G32" s="160"/>
      <c r="H32" s="161"/>
      <c r="I32" s="57"/>
    </row>
    <row r="33" spans="2:13" ht="15" customHeight="1">
      <c r="B33" s="87"/>
      <c r="C33" s="88"/>
      <c r="D33" s="50"/>
      <c r="E33" s="88"/>
      <c r="F33" s="88"/>
      <c r="G33" s="88"/>
      <c r="H33" s="89"/>
    </row>
    <row r="34" spans="2:13" ht="15" customHeight="1">
      <c r="B34" s="56" t="s">
        <v>30</v>
      </c>
      <c r="C34" s="159"/>
      <c r="D34" s="160"/>
      <c r="E34" s="160"/>
      <c r="F34" s="160"/>
      <c r="G34" s="160"/>
      <c r="H34" s="161"/>
      <c r="I34" s="57"/>
    </row>
    <row r="35" spans="2:13" ht="15" customHeight="1">
      <c r="B35" s="87" t="s">
        <v>41</v>
      </c>
      <c r="C35" s="159"/>
      <c r="D35" s="160"/>
      <c r="E35" s="160"/>
      <c r="F35" s="160"/>
      <c r="G35" s="160"/>
      <c r="H35" s="161"/>
      <c r="I35" s="57"/>
    </row>
    <row r="36" spans="2:13" ht="15" customHeight="1">
      <c r="B36" s="58" t="s">
        <v>94</v>
      </c>
      <c r="C36" s="159"/>
      <c r="D36" s="160"/>
      <c r="E36" s="160"/>
      <c r="F36" s="160"/>
      <c r="G36" s="160"/>
      <c r="H36" s="161"/>
      <c r="I36" s="57"/>
      <c r="M36" s="90"/>
    </row>
    <row r="37" spans="2:13" ht="15" customHeight="1">
      <c r="B37" s="58" t="s">
        <v>95</v>
      </c>
      <c r="C37" s="159"/>
      <c r="D37" s="160"/>
      <c r="E37" s="160"/>
      <c r="F37" s="160"/>
      <c r="G37" s="160"/>
      <c r="H37" s="161"/>
      <c r="I37" s="57"/>
    </row>
    <row r="38" spans="2:13" ht="15" customHeight="1">
      <c r="B38" s="87"/>
      <c r="C38" s="88"/>
      <c r="D38" s="50"/>
      <c r="E38" s="88"/>
      <c r="F38" s="88"/>
      <c r="G38" s="88"/>
      <c r="H38" s="89"/>
    </row>
    <row r="39" spans="2:13" ht="15" customHeight="1">
      <c r="B39" s="56" t="s">
        <v>31</v>
      </c>
      <c r="C39" s="159"/>
      <c r="D39" s="160"/>
      <c r="E39" s="160"/>
      <c r="F39" s="160"/>
      <c r="G39" s="160"/>
      <c r="H39" s="161"/>
      <c r="I39" s="57"/>
    </row>
    <row r="40" spans="2:13" ht="15" customHeight="1">
      <c r="B40" s="87" t="s">
        <v>41</v>
      </c>
      <c r="C40" s="159"/>
      <c r="D40" s="160"/>
      <c r="E40" s="160"/>
      <c r="F40" s="160"/>
      <c r="G40" s="160"/>
      <c r="H40" s="161"/>
      <c r="I40" s="57"/>
    </row>
    <row r="41" spans="2:13" ht="15" customHeight="1">
      <c r="B41" s="58" t="s">
        <v>94</v>
      </c>
      <c r="C41" s="159"/>
      <c r="D41" s="160"/>
      <c r="E41" s="160"/>
      <c r="F41" s="160"/>
      <c r="G41" s="160"/>
      <c r="H41" s="161"/>
      <c r="I41" s="57"/>
    </row>
    <row r="42" spans="2:13" ht="15" customHeight="1">
      <c r="B42" s="58" t="s">
        <v>95</v>
      </c>
      <c r="C42" s="159"/>
      <c r="D42" s="160"/>
      <c r="E42" s="160"/>
      <c r="F42" s="160"/>
      <c r="G42" s="160"/>
      <c r="H42" s="161"/>
      <c r="I42" s="57"/>
    </row>
    <row r="43" spans="2:13" ht="15" customHeight="1">
      <c r="B43" s="91"/>
      <c r="C43" s="70"/>
      <c r="D43" s="70"/>
      <c r="E43" s="70"/>
      <c r="F43" s="70"/>
      <c r="G43" s="70"/>
      <c r="H43" s="92"/>
    </row>
    <row r="44" spans="2:13" ht="15" customHeight="1">
      <c r="B44" s="50"/>
      <c r="C44" s="50"/>
      <c r="D44" s="50"/>
      <c r="E44" s="50"/>
      <c r="F44" s="50"/>
      <c r="G44" s="50"/>
      <c r="H44" s="50"/>
    </row>
    <row r="45" spans="2:13" ht="15" customHeight="1">
      <c r="B45" s="93"/>
      <c r="C45" s="75"/>
      <c r="D45" s="75"/>
      <c r="E45" s="75"/>
      <c r="F45" s="75"/>
      <c r="G45" s="75"/>
      <c r="H45" s="86"/>
    </row>
    <row r="46" spans="2:13" ht="15" customHeight="1">
      <c r="B46" s="94" t="s">
        <v>96</v>
      </c>
      <c r="C46" s="7"/>
      <c r="D46" s="50"/>
      <c r="E46" s="50"/>
      <c r="F46" s="50"/>
      <c r="G46" s="50"/>
      <c r="H46" s="61"/>
    </row>
    <row r="47" spans="2:13" ht="15" customHeight="1">
      <c r="B47" s="91"/>
      <c r="C47" s="70"/>
      <c r="D47" s="70"/>
      <c r="E47" s="70"/>
      <c r="F47" s="70"/>
      <c r="G47" s="70"/>
      <c r="H47" s="92"/>
    </row>
    <row r="48" spans="2:13" ht="15" customHeight="1" thickBot="1"/>
    <row r="49" spans="2:8" ht="30" customHeight="1" thickBot="1">
      <c r="B49" s="165" t="s">
        <v>68</v>
      </c>
      <c r="C49" s="166"/>
      <c r="D49" s="166"/>
      <c r="E49" s="166"/>
      <c r="F49" s="166"/>
      <c r="G49" s="166"/>
      <c r="H49" s="167"/>
    </row>
  </sheetData>
  <sheetProtection algorithmName="SHA-512" hashValue="REFTBZZRwn0/rcA4SCwwBmLIr/vNikx0y6jvA4kWQ6o/1BTvNfcOW9WV8akJK0wqkG7iIk2DrSxuK5W75wMguQ==" saltValue="qnOoegqPfoPmsFf+bpyJDw==" spinCount="100000" sheet="1" objects="1" scenarios="1" selectLockedCells="1"/>
  <mergeCells count="18">
    <mergeCell ref="B49:H49"/>
    <mergeCell ref="C5:H5"/>
    <mergeCell ref="C7:H7"/>
    <mergeCell ref="C14:H14"/>
    <mergeCell ref="C15:H15"/>
    <mergeCell ref="C29:H29"/>
    <mergeCell ref="C30:H30"/>
    <mergeCell ref="C31:H31"/>
    <mergeCell ref="C32:H32"/>
    <mergeCell ref="C34:H34"/>
    <mergeCell ref="C35:H35"/>
    <mergeCell ref="C36:H36"/>
    <mergeCell ref="C37:H37"/>
    <mergeCell ref="C39:H39"/>
    <mergeCell ref="C40:H40"/>
    <mergeCell ref="C41:H41"/>
    <mergeCell ref="C42:H42"/>
    <mergeCell ref="B2:H2"/>
  </mergeCells>
  <conditionalFormatting sqref="B2">
    <cfRule type="expression" dxfId="67" priority="1">
      <formula>$J$2="OK"</formula>
    </cfRule>
    <cfRule type="expression" dxfId="66" priority="2">
      <formula>$J$2="NOK"</formula>
    </cfRule>
  </conditionalFormatting>
  <dataValidations count="5">
    <dataValidation type="list" allowBlank="1" showInputMessage="1" showErrorMessage="1" sqref="D21 D23 D25">
      <formula1>"Oui,Non"</formula1>
    </dataValidation>
    <dataValidation type="list" allowBlank="1" showInputMessage="1" showErrorMessage="1" sqref="G10 G12">
      <formula1>"Cipa,Maison de soins"</formula1>
    </dataValidation>
    <dataValidation type="date" allowBlank="1" showInputMessage="1" showErrorMessage="1" sqref="C10 C12 E12 E10">
      <formula1>40179</formula1>
      <formula2>55153</formula2>
    </dataValidation>
    <dataValidation type="whole" allowBlank="1" showInputMessage="1" showErrorMessage="1" sqref="C17:H17">
      <formula1>0</formula1>
      <formula2>9</formula2>
    </dataValidation>
    <dataValidation type="list" allowBlank="1" showInputMessage="1" showErrorMessage="1" sqref="C46 H46">
      <formula1>"Oui, Non"</formula1>
    </dataValidation>
  </dataValidations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C74"/>
  <sheetViews>
    <sheetView showGridLines="0" zoomScaleNormal="100" workbookViewId="0">
      <selection activeCell="G17" sqref="G17"/>
    </sheetView>
  </sheetViews>
  <sheetFormatPr baseColWidth="10"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4" width="14.28515625" style="14" customWidth="1"/>
    <col min="5" max="5" width="2.85546875" style="14" customWidth="1"/>
    <col min="6" max="15" width="14.28515625" style="14" customWidth="1"/>
    <col min="16" max="16" width="2.85546875" style="14" customWidth="1"/>
    <col min="17" max="18" width="14.28515625" style="14" customWidth="1"/>
    <col min="19" max="19" width="2.85546875" style="14" customWidth="1"/>
    <col min="20" max="21" width="14.28515625" style="14" customWidth="1"/>
    <col min="22" max="22" width="2.85546875" style="14" customWidth="1"/>
    <col min="23" max="23" width="14.28515625" style="14" customWidth="1"/>
    <col min="24" max="24" width="2.85546875" style="14" customWidth="1"/>
    <col min="25" max="25" width="14.42578125" style="14" customWidth="1"/>
    <col min="26" max="26" width="2.85546875" style="14" customWidth="1"/>
    <col min="27" max="27" width="14.28515625" style="14" customWidth="1"/>
    <col min="28" max="28" width="2.85546875" style="14" customWidth="1"/>
    <col min="29" max="16384" width="11.42578125" style="14"/>
  </cols>
  <sheetData>
    <row r="1" spans="2:29" ht="15" customHeight="1" thickBot="1"/>
    <row r="2" spans="2:29" s="16" customFormat="1" ht="60" customHeight="1" thickBot="1">
      <c r="B2" s="196" t="s">
        <v>137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C2" s="15" t="str">
        <f>IF(AND(F69&lt;&gt;"",F72&lt;&gt;""),"OK","NOK")</f>
        <v>NOK</v>
      </c>
    </row>
    <row r="3" spans="2:29" ht="15" customHeight="1" thickBot="1"/>
    <row r="4" spans="2:29" ht="15" customHeight="1">
      <c r="B4" s="199" t="s">
        <v>70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1"/>
    </row>
    <row r="5" spans="2:29" ht="15" customHeight="1" thickBot="1">
      <c r="B5" s="202" t="s">
        <v>125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4"/>
    </row>
    <row r="6" spans="2:29" ht="15" customHeight="1">
      <c r="B6" s="95"/>
      <c r="C6" s="95"/>
      <c r="D6" s="95"/>
      <c r="E6" s="95"/>
      <c r="F6" s="95"/>
      <c r="G6" s="95"/>
    </row>
    <row r="7" spans="2:29" ht="15" customHeight="1">
      <c r="B7" s="17" t="s">
        <v>62</v>
      </c>
      <c r="C7" s="18"/>
      <c r="D7" s="208">
        <f>+'F1'!C7</f>
        <v>0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</row>
    <row r="8" spans="2:29" ht="15" customHeight="1">
      <c r="B8" s="194" t="s">
        <v>98</v>
      </c>
      <c r="C8" s="195"/>
      <c r="D8" s="77" t="str">
        <f>+'F1'!C21</f>
        <v>SAS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</row>
    <row r="9" spans="2:29" ht="15" customHeight="1" thickBot="1">
      <c r="B9" s="19"/>
      <c r="C9" s="20"/>
      <c r="D9" s="21"/>
      <c r="E9" s="22"/>
      <c r="F9" s="21"/>
      <c r="G9" s="21"/>
    </row>
    <row r="10" spans="2:29" ht="15" customHeight="1" thickBot="1">
      <c r="B10" s="20"/>
      <c r="C10" s="20"/>
      <c r="D10" s="20"/>
      <c r="E10" s="22"/>
      <c r="F10" s="205" t="s">
        <v>63</v>
      </c>
      <c r="G10" s="206"/>
      <c r="H10" s="206"/>
      <c r="I10" s="206"/>
      <c r="J10" s="206"/>
      <c r="K10" s="206"/>
      <c r="L10" s="206"/>
      <c r="M10" s="206"/>
      <c r="N10" s="206"/>
      <c r="O10" s="207"/>
      <c r="P10" s="99"/>
      <c r="Q10" s="99"/>
    </row>
    <row r="11" spans="2:29" ht="15" customHeight="1">
      <c r="B11" s="22"/>
      <c r="C11" s="22"/>
      <c r="D11" s="147">
        <v>1</v>
      </c>
      <c r="E11" s="22"/>
      <c r="F11" s="147" t="s">
        <v>142</v>
      </c>
      <c r="G11" s="147" t="s">
        <v>143</v>
      </c>
      <c r="H11" s="147" t="s">
        <v>144</v>
      </c>
      <c r="I11" s="147" t="s">
        <v>145</v>
      </c>
      <c r="J11" s="147" t="s">
        <v>146</v>
      </c>
      <c r="K11" s="147" t="s">
        <v>147</v>
      </c>
      <c r="L11" s="147" t="s">
        <v>148</v>
      </c>
      <c r="M11" s="147" t="s">
        <v>149</v>
      </c>
      <c r="N11" s="147" t="s">
        <v>150</v>
      </c>
      <c r="O11" s="147" t="s">
        <v>151</v>
      </c>
      <c r="Q11" s="147" t="s">
        <v>152</v>
      </c>
      <c r="T11" s="147">
        <v>2</v>
      </c>
      <c r="W11" s="147">
        <v>3</v>
      </c>
      <c r="Y11" s="148">
        <v>4</v>
      </c>
      <c r="AA11" s="147" t="s">
        <v>153</v>
      </c>
    </row>
    <row r="12" spans="2:29" s="16" customFormat="1" ht="30" customHeight="1">
      <c r="B12" s="22"/>
      <c r="C12" s="22"/>
      <c r="D12" s="187" t="s">
        <v>76</v>
      </c>
      <c r="E12" s="22"/>
      <c r="F12" s="187" t="s">
        <v>81</v>
      </c>
      <c r="G12" s="187" t="s">
        <v>82</v>
      </c>
      <c r="H12" s="187" t="s">
        <v>83</v>
      </c>
      <c r="I12" s="187" t="s">
        <v>84</v>
      </c>
      <c r="J12" s="187" t="s">
        <v>85</v>
      </c>
      <c r="K12" s="187" t="s">
        <v>86</v>
      </c>
      <c r="L12" s="187" t="s">
        <v>87</v>
      </c>
      <c r="M12" s="187" t="s">
        <v>88</v>
      </c>
      <c r="N12" s="187" t="s">
        <v>89</v>
      </c>
      <c r="O12" s="187" t="s">
        <v>90</v>
      </c>
      <c r="P12" s="100"/>
      <c r="Q12" s="191" t="s">
        <v>77</v>
      </c>
      <c r="R12" s="191" t="s">
        <v>160</v>
      </c>
      <c r="T12" s="183" t="s">
        <v>78</v>
      </c>
      <c r="U12" s="191" t="s">
        <v>161</v>
      </c>
      <c r="W12" s="187" t="s">
        <v>79</v>
      </c>
      <c r="Y12" s="184" t="s">
        <v>80</v>
      </c>
      <c r="AA12" s="191" t="s">
        <v>64</v>
      </c>
    </row>
    <row r="13" spans="2:29" s="16" customFormat="1" ht="30" customHeight="1">
      <c r="B13" s="22"/>
      <c r="C13" s="22"/>
      <c r="D13" s="188"/>
      <c r="E13" s="22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01"/>
      <c r="Q13" s="192"/>
      <c r="R13" s="192"/>
      <c r="T13" s="183"/>
      <c r="U13" s="192"/>
      <c r="W13" s="188"/>
      <c r="Y13" s="185"/>
      <c r="AA13" s="192"/>
    </row>
    <row r="14" spans="2:29" s="16" customFormat="1" ht="30" customHeight="1">
      <c r="B14" s="22"/>
      <c r="C14" s="22"/>
      <c r="D14" s="189"/>
      <c r="E14" s="22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01"/>
      <c r="Q14" s="193"/>
      <c r="R14" s="193"/>
      <c r="T14" s="183"/>
      <c r="U14" s="193"/>
      <c r="W14" s="189"/>
      <c r="Y14" s="186"/>
      <c r="AA14" s="193"/>
    </row>
    <row r="15" spans="2:29" ht="15" customHeight="1">
      <c r="B15" s="23" t="s">
        <v>65</v>
      </c>
      <c r="C15" s="24"/>
      <c r="D15" s="25"/>
      <c r="E15" s="22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9"/>
      <c r="R15" s="106"/>
      <c r="T15" s="9"/>
      <c r="U15" s="106"/>
      <c r="W15" s="9"/>
      <c r="Y15" s="26"/>
      <c r="AA15" s="9"/>
    </row>
    <row r="16" spans="2:29" ht="15" customHeight="1">
      <c r="B16" s="23"/>
      <c r="C16" s="27" t="s">
        <v>0</v>
      </c>
      <c r="D16" s="25"/>
      <c r="E16" s="22"/>
      <c r="F16" s="107"/>
      <c r="G16" s="103"/>
      <c r="H16" s="103"/>
      <c r="I16" s="103"/>
      <c r="J16" s="103"/>
      <c r="K16" s="103"/>
      <c r="L16" s="103"/>
      <c r="M16" s="103"/>
      <c r="N16" s="103"/>
      <c r="O16" s="104"/>
      <c r="P16" s="105"/>
      <c r="Q16" s="9"/>
      <c r="R16" s="106"/>
      <c r="T16" s="9"/>
      <c r="U16" s="106"/>
      <c r="W16" s="9"/>
      <c r="Y16" s="26"/>
      <c r="AA16" s="9"/>
    </row>
    <row r="17" spans="2:27" ht="15" customHeight="1">
      <c r="B17" s="28"/>
      <c r="C17" s="22" t="s">
        <v>1</v>
      </c>
      <c r="D17" s="8"/>
      <c r="E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109"/>
      <c r="Q17" s="29">
        <f>SUM(F17:O17)</f>
        <v>0</v>
      </c>
      <c r="R17" s="110" t="str">
        <f t="shared" ref="R17:R29" si="0">IF(Q17=D17,"OK",IF(D17&lt;&gt;Q17,"erreur"))</f>
        <v>OK</v>
      </c>
      <c r="T17" s="8"/>
      <c r="U17" s="110" t="str">
        <f>IF(Q17=0,"OK",IF(AND(Q17&gt;0,T17&lt;&gt;0,T17=INT(T17),INT(T17)&gt;=Q17),"OK","erreur"))</f>
        <v>OK</v>
      </c>
      <c r="W17" s="8"/>
      <c r="Y17" s="30" t="str">
        <f t="shared" ref="Y17:Y29" si="1">IF(D17="",IF(W17="","OK","erreur"),IF(W17&lt;&gt;"","OK","erreur"))</f>
        <v>OK</v>
      </c>
      <c r="AA17" s="29">
        <f>IFERROR(+W17*AA$60/W$60,0)</f>
        <v>0</v>
      </c>
    </row>
    <row r="18" spans="2:27" ht="15" customHeight="1">
      <c r="B18" s="31" t="s">
        <v>45</v>
      </c>
      <c r="C18" s="22" t="s">
        <v>74</v>
      </c>
      <c r="D18" s="8"/>
      <c r="E18" s="42"/>
      <c r="F18" s="8"/>
      <c r="G18" s="8"/>
      <c r="H18" s="8"/>
      <c r="I18" s="8"/>
      <c r="J18" s="8"/>
      <c r="K18" s="8"/>
      <c r="L18" s="8"/>
      <c r="M18" s="8"/>
      <c r="N18" s="8"/>
      <c r="O18" s="8"/>
      <c r="P18" s="109"/>
      <c r="Q18" s="29">
        <f t="shared" ref="Q18:Q29" si="2">SUM(F18:O18)</f>
        <v>0</v>
      </c>
      <c r="R18" s="110" t="str">
        <f t="shared" si="0"/>
        <v>OK</v>
      </c>
      <c r="T18" s="8"/>
      <c r="U18" s="110" t="str">
        <f t="shared" ref="U18:U60" si="3">IF(Q18=0,"OK",IF(AND(Q18&gt;0,T18&lt;&gt;0,T18=INT(T18),INT(T18)&gt;=Q18),"OK","erreur"))</f>
        <v>OK</v>
      </c>
      <c r="W18" s="8"/>
      <c r="Y18" s="30" t="str">
        <f t="shared" si="1"/>
        <v>OK</v>
      </c>
      <c r="AA18" s="29">
        <f t="shared" ref="AA18:AA29" si="4">IFERROR(+W18*AA$60/W$60,0)</f>
        <v>0</v>
      </c>
    </row>
    <row r="19" spans="2:27" ht="15" customHeight="1">
      <c r="B19" s="31" t="s">
        <v>45</v>
      </c>
      <c r="C19" s="22" t="s">
        <v>2</v>
      </c>
      <c r="D19" s="8"/>
      <c r="E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109"/>
      <c r="Q19" s="29">
        <f t="shared" si="2"/>
        <v>0</v>
      </c>
      <c r="R19" s="110" t="str">
        <f t="shared" si="0"/>
        <v>OK</v>
      </c>
      <c r="T19" s="8"/>
      <c r="U19" s="110" t="str">
        <f t="shared" si="3"/>
        <v>OK</v>
      </c>
      <c r="W19" s="8"/>
      <c r="Y19" s="30" t="str">
        <f t="shared" si="1"/>
        <v>OK</v>
      </c>
      <c r="AA19" s="29">
        <f t="shared" si="4"/>
        <v>0</v>
      </c>
    </row>
    <row r="20" spans="2:27" ht="15" customHeight="1">
      <c r="B20" s="31" t="s">
        <v>45</v>
      </c>
      <c r="C20" s="22" t="s">
        <v>3</v>
      </c>
      <c r="D20" s="8"/>
      <c r="E20" s="42"/>
      <c r="F20" s="8"/>
      <c r="G20" s="8"/>
      <c r="H20" s="8"/>
      <c r="I20" s="8"/>
      <c r="J20" s="8"/>
      <c r="K20" s="8"/>
      <c r="L20" s="8"/>
      <c r="M20" s="8"/>
      <c r="N20" s="8"/>
      <c r="O20" s="8"/>
      <c r="P20" s="109"/>
      <c r="Q20" s="29">
        <f t="shared" si="2"/>
        <v>0</v>
      </c>
      <c r="R20" s="110" t="str">
        <f t="shared" si="0"/>
        <v>OK</v>
      </c>
      <c r="T20" s="8"/>
      <c r="U20" s="110" t="str">
        <f t="shared" si="3"/>
        <v>OK</v>
      </c>
      <c r="W20" s="8"/>
      <c r="Y20" s="30" t="str">
        <f t="shared" si="1"/>
        <v>OK</v>
      </c>
      <c r="AA20" s="29">
        <f t="shared" si="4"/>
        <v>0</v>
      </c>
    </row>
    <row r="21" spans="2:27" ht="15" customHeight="1">
      <c r="B21" s="31" t="s">
        <v>45</v>
      </c>
      <c r="C21" s="22" t="s">
        <v>4</v>
      </c>
      <c r="D21" s="8"/>
      <c r="E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109"/>
      <c r="Q21" s="29">
        <f t="shared" si="2"/>
        <v>0</v>
      </c>
      <c r="R21" s="110" t="str">
        <f t="shared" si="0"/>
        <v>OK</v>
      </c>
      <c r="T21" s="8"/>
      <c r="U21" s="110" t="str">
        <f t="shared" si="3"/>
        <v>OK</v>
      </c>
      <c r="W21" s="8"/>
      <c r="Y21" s="30" t="str">
        <f t="shared" si="1"/>
        <v>OK</v>
      </c>
      <c r="AA21" s="29">
        <f t="shared" si="4"/>
        <v>0</v>
      </c>
    </row>
    <row r="22" spans="2:27" ht="15" customHeight="1">
      <c r="B22" s="31" t="s">
        <v>45</v>
      </c>
      <c r="C22" s="22" t="s">
        <v>5</v>
      </c>
      <c r="D22" s="8"/>
      <c r="E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109"/>
      <c r="Q22" s="29">
        <f t="shared" si="2"/>
        <v>0</v>
      </c>
      <c r="R22" s="110" t="str">
        <f t="shared" si="0"/>
        <v>OK</v>
      </c>
      <c r="T22" s="8"/>
      <c r="U22" s="110" t="str">
        <f t="shared" si="3"/>
        <v>OK</v>
      </c>
      <c r="W22" s="8"/>
      <c r="Y22" s="30" t="str">
        <f t="shared" si="1"/>
        <v>OK</v>
      </c>
      <c r="AA22" s="29">
        <f t="shared" si="4"/>
        <v>0</v>
      </c>
    </row>
    <row r="23" spans="2:27" ht="15" customHeight="1">
      <c r="B23" s="31" t="s">
        <v>45</v>
      </c>
      <c r="C23" s="22" t="s">
        <v>6</v>
      </c>
      <c r="D23" s="8"/>
      <c r="E23" s="42"/>
      <c r="F23" s="8"/>
      <c r="G23" s="8"/>
      <c r="H23" s="8"/>
      <c r="I23" s="8"/>
      <c r="J23" s="8"/>
      <c r="K23" s="8"/>
      <c r="L23" s="8"/>
      <c r="M23" s="8"/>
      <c r="N23" s="8"/>
      <c r="O23" s="8"/>
      <c r="P23" s="109"/>
      <c r="Q23" s="29">
        <f t="shared" si="2"/>
        <v>0</v>
      </c>
      <c r="R23" s="110" t="str">
        <f t="shared" si="0"/>
        <v>OK</v>
      </c>
      <c r="T23" s="8"/>
      <c r="U23" s="110" t="str">
        <f t="shared" si="3"/>
        <v>OK</v>
      </c>
      <c r="W23" s="8"/>
      <c r="Y23" s="30" t="str">
        <f t="shared" si="1"/>
        <v>OK</v>
      </c>
      <c r="AA23" s="29">
        <f t="shared" si="4"/>
        <v>0</v>
      </c>
    </row>
    <row r="24" spans="2:27" ht="15" customHeight="1">
      <c r="B24" s="31" t="s">
        <v>45</v>
      </c>
      <c r="C24" s="22" t="s">
        <v>7</v>
      </c>
      <c r="D24" s="8"/>
      <c r="E24" s="42"/>
      <c r="F24" s="8"/>
      <c r="G24" s="8"/>
      <c r="H24" s="8"/>
      <c r="I24" s="8"/>
      <c r="J24" s="8"/>
      <c r="K24" s="8"/>
      <c r="L24" s="8"/>
      <c r="M24" s="8"/>
      <c r="N24" s="8"/>
      <c r="O24" s="8"/>
      <c r="P24" s="109"/>
      <c r="Q24" s="29">
        <f t="shared" si="2"/>
        <v>0</v>
      </c>
      <c r="R24" s="110" t="str">
        <f t="shared" si="0"/>
        <v>OK</v>
      </c>
      <c r="T24" s="8"/>
      <c r="U24" s="110" t="str">
        <f t="shared" si="3"/>
        <v>OK</v>
      </c>
      <c r="W24" s="8"/>
      <c r="Y24" s="30" t="str">
        <f t="shared" si="1"/>
        <v>OK</v>
      </c>
      <c r="AA24" s="29">
        <f t="shared" si="4"/>
        <v>0</v>
      </c>
    </row>
    <row r="25" spans="2:27" ht="15" customHeight="1">
      <c r="B25" s="31" t="s">
        <v>45</v>
      </c>
      <c r="C25" s="22" t="s">
        <v>43</v>
      </c>
      <c r="D25" s="8"/>
      <c r="E25" s="42"/>
      <c r="F25" s="8"/>
      <c r="G25" s="8"/>
      <c r="H25" s="8"/>
      <c r="I25" s="8"/>
      <c r="J25" s="8"/>
      <c r="K25" s="8"/>
      <c r="L25" s="8"/>
      <c r="M25" s="8"/>
      <c r="N25" s="8"/>
      <c r="O25" s="8"/>
      <c r="P25" s="109"/>
      <c r="Q25" s="29">
        <f t="shared" si="2"/>
        <v>0</v>
      </c>
      <c r="R25" s="110" t="str">
        <f t="shared" si="0"/>
        <v>OK</v>
      </c>
      <c r="T25" s="8"/>
      <c r="U25" s="110" t="str">
        <f t="shared" si="3"/>
        <v>OK</v>
      </c>
      <c r="W25" s="8"/>
      <c r="Y25" s="30" t="str">
        <f t="shared" si="1"/>
        <v>OK</v>
      </c>
      <c r="AA25" s="29">
        <f t="shared" si="4"/>
        <v>0</v>
      </c>
    </row>
    <row r="26" spans="2:27" ht="15" customHeight="1">
      <c r="B26" s="31" t="s">
        <v>44</v>
      </c>
      <c r="C26" s="22" t="s">
        <v>8</v>
      </c>
      <c r="D26" s="8"/>
      <c r="E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109"/>
      <c r="Q26" s="29">
        <f t="shared" si="2"/>
        <v>0</v>
      </c>
      <c r="R26" s="110" t="str">
        <f t="shared" si="0"/>
        <v>OK</v>
      </c>
      <c r="T26" s="8"/>
      <c r="U26" s="110" t="str">
        <f t="shared" si="3"/>
        <v>OK</v>
      </c>
      <c r="W26" s="8"/>
      <c r="Y26" s="30" t="str">
        <f t="shared" si="1"/>
        <v>OK</v>
      </c>
      <c r="AA26" s="29">
        <f t="shared" si="4"/>
        <v>0</v>
      </c>
    </row>
    <row r="27" spans="2:27" ht="15" customHeight="1">
      <c r="B27" s="31" t="s">
        <v>44</v>
      </c>
      <c r="C27" s="22" t="s">
        <v>9</v>
      </c>
      <c r="D27" s="8"/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109"/>
      <c r="Q27" s="29">
        <f t="shared" si="2"/>
        <v>0</v>
      </c>
      <c r="R27" s="110" t="str">
        <f t="shared" si="0"/>
        <v>OK</v>
      </c>
      <c r="T27" s="8"/>
      <c r="U27" s="110" t="str">
        <f t="shared" si="3"/>
        <v>OK</v>
      </c>
      <c r="W27" s="8"/>
      <c r="Y27" s="30" t="str">
        <f t="shared" si="1"/>
        <v>OK</v>
      </c>
      <c r="AA27" s="29">
        <f t="shared" si="4"/>
        <v>0</v>
      </c>
    </row>
    <row r="28" spans="2:27" ht="15" customHeight="1">
      <c r="B28" s="31" t="s">
        <v>57</v>
      </c>
      <c r="C28" s="22" t="s">
        <v>10</v>
      </c>
      <c r="D28" s="8"/>
      <c r="E28" s="42"/>
      <c r="F28" s="8"/>
      <c r="G28" s="8"/>
      <c r="H28" s="8"/>
      <c r="I28" s="8"/>
      <c r="J28" s="8"/>
      <c r="K28" s="8"/>
      <c r="L28" s="8"/>
      <c r="M28" s="8"/>
      <c r="N28" s="8"/>
      <c r="O28" s="8"/>
      <c r="P28" s="109"/>
      <c r="Q28" s="29">
        <f t="shared" si="2"/>
        <v>0</v>
      </c>
      <c r="R28" s="110" t="str">
        <f t="shared" si="0"/>
        <v>OK</v>
      </c>
      <c r="T28" s="8"/>
      <c r="U28" s="110" t="str">
        <f t="shared" si="3"/>
        <v>OK</v>
      </c>
      <c r="W28" s="8"/>
      <c r="Y28" s="30" t="str">
        <f t="shared" si="1"/>
        <v>OK</v>
      </c>
      <c r="AA28" s="29">
        <f t="shared" si="4"/>
        <v>0</v>
      </c>
    </row>
    <row r="29" spans="2:27" ht="15" customHeight="1">
      <c r="B29" s="31" t="s">
        <v>104</v>
      </c>
      <c r="C29" s="20" t="s">
        <v>11</v>
      </c>
      <c r="D29" s="8"/>
      <c r="E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109"/>
      <c r="Q29" s="111">
        <f t="shared" si="2"/>
        <v>0</v>
      </c>
      <c r="R29" s="110" t="str">
        <f t="shared" si="0"/>
        <v>OK</v>
      </c>
      <c r="T29" s="8"/>
      <c r="U29" s="110" t="str">
        <f t="shared" si="3"/>
        <v>OK</v>
      </c>
      <c r="W29" s="8"/>
      <c r="Y29" s="30" t="str">
        <f t="shared" si="1"/>
        <v>OK</v>
      </c>
      <c r="AA29" s="29">
        <f t="shared" si="4"/>
        <v>0</v>
      </c>
    </row>
    <row r="30" spans="2:27" ht="15" customHeight="1">
      <c r="B30" s="23"/>
      <c r="C30" s="27" t="s">
        <v>12</v>
      </c>
      <c r="D30" s="141"/>
      <c r="E30" s="42"/>
      <c r="F30" s="142"/>
      <c r="G30" s="143"/>
      <c r="H30" s="143"/>
      <c r="I30" s="143"/>
      <c r="J30" s="143"/>
      <c r="K30" s="143"/>
      <c r="L30" s="143"/>
      <c r="M30" s="143"/>
      <c r="N30" s="143"/>
      <c r="O30" s="141"/>
      <c r="P30" s="114"/>
      <c r="Q30" s="11"/>
      <c r="R30" s="115"/>
      <c r="T30" s="144"/>
      <c r="U30" s="115"/>
      <c r="W30" s="144"/>
      <c r="Y30" s="33"/>
      <c r="AA30" s="11"/>
    </row>
    <row r="31" spans="2:27" ht="15" customHeight="1">
      <c r="B31" s="31" t="s">
        <v>46</v>
      </c>
      <c r="C31" s="22" t="s">
        <v>75</v>
      </c>
      <c r="D31" s="8"/>
      <c r="E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109"/>
      <c r="Q31" s="116">
        <f t="shared" ref="Q31:Q36" si="5">SUM(F31:O31)</f>
        <v>0</v>
      </c>
      <c r="R31" s="110" t="str">
        <f t="shared" ref="R31:R36" si="6">IF(Q31=D31,"OK",IF(D31&lt;&gt;Q31,"erreur"))</f>
        <v>OK</v>
      </c>
      <c r="T31" s="8"/>
      <c r="U31" s="110" t="str">
        <f t="shared" si="3"/>
        <v>OK</v>
      </c>
      <c r="W31" s="8"/>
      <c r="Y31" s="30" t="str">
        <f t="shared" ref="Y31:Y36" si="7">IF(D31="",IF(W31="","OK","erreur"),IF(W31&lt;&gt;"","OK","erreur"))</f>
        <v>OK</v>
      </c>
      <c r="AA31" s="29">
        <f t="shared" ref="AA31:AA36" si="8">IFERROR(+W31*AA$60/W$60,0)</f>
        <v>0</v>
      </c>
    </row>
    <row r="32" spans="2:27" ht="15" customHeight="1">
      <c r="B32" s="31" t="s">
        <v>47</v>
      </c>
      <c r="C32" s="22" t="s">
        <v>13</v>
      </c>
      <c r="D32" s="8"/>
      <c r="E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109"/>
      <c r="Q32" s="29">
        <f t="shared" si="5"/>
        <v>0</v>
      </c>
      <c r="R32" s="110" t="str">
        <f t="shared" si="6"/>
        <v>OK</v>
      </c>
      <c r="T32" s="8"/>
      <c r="U32" s="110" t="str">
        <f t="shared" si="3"/>
        <v>OK</v>
      </c>
      <c r="W32" s="8"/>
      <c r="Y32" s="30" t="str">
        <f t="shared" si="7"/>
        <v>OK</v>
      </c>
      <c r="AA32" s="29">
        <f t="shared" si="8"/>
        <v>0</v>
      </c>
    </row>
    <row r="33" spans="2:27" ht="15" customHeight="1">
      <c r="B33" s="31" t="s">
        <v>48</v>
      </c>
      <c r="C33" s="22" t="s">
        <v>14</v>
      </c>
      <c r="D33" s="8"/>
      <c r="E33" s="42"/>
      <c r="F33" s="8"/>
      <c r="G33" s="8"/>
      <c r="H33" s="8"/>
      <c r="I33" s="8"/>
      <c r="J33" s="8"/>
      <c r="K33" s="8"/>
      <c r="L33" s="8"/>
      <c r="M33" s="8"/>
      <c r="N33" s="8"/>
      <c r="O33" s="8"/>
      <c r="P33" s="114"/>
      <c r="Q33" s="29">
        <f t="shared" si="5"/>
        <v>0</v>
      </c>
      <c r="R33" s="110" t="str">
        <f t="shared" si="6"/>
        <v>OK</v>
      </c>
      <c r="T33" s="8"/>
      <c r="U33" s="110" t="str">
        <f t="shared" si="3"/>
        <v>OK</v>
      </c>
      <c r="W33" s="8"/>
      <c r="Y33" s="30" t="str">
        <f t="shared" si="7"/>
        <v>OK</v>
      </c>
      <c r="AA33" s="29">
        <f t="shared" si="8"/>
        <v>0</v>
      </c>
    </row>
    <row r="34" spans="2:27" ht="15" customHeight="1">
      <c r="B34" s="31" t="s">
        <v>28</v>
      </c>
      <c r="C34" s="22" t="s">
        <v>15</v>
      </c>
      <c r="D34" s="8"/>
      <c r="E34" s="42"/>
      <c r="F34" s="8"/>
      <c r="G34" s="8"/>
      <c r="H34" s="8"/>
      <c r="I34" s="8"/>
      <c r="J34" s="8"/>
      <c r="K34" s="8"/>
      <c r="L34" s="8"/>
      <c r="M34" s="8"/>
      <c r="N34" s="8"/>
      <c r="O34" s="8"/>
      <c r="P34" s="114"/>
      <c r="Q34" s="29">
        <f t="shared" si="5"/>
        <v>0</v>
      </c>
      <c r="R34" s="110" t="str">
        <f t="shared" si="6"/>
        <v>OK</v>
      </c>
      <c r="T34" s="8"/>
      <c r="U34" s="110" t="str">
        <f t="shared" si="3"/>
        <v>OK</v>
      </c>
      <c r="W34" s="8"/>
      <c r="Y34" s="30" t="str">
        <f t="shared" si="7"/>
        <v>OK</v>
      </c>
      <c r="AA34" s="29">
        <f t="shared" si="8"/>
        <v>0</v>
      </c>
    </row>
    <row r="35" spans="2:27" ht="15" customHeight="1">
      <c r="B35" s="31" t="s">
        <v>49</v>
      </c>
      <c r="C35" s="22" t="s">
        <v>16</v>
      </c>
      <c r="D35" s="8"/>
      <c r="E35" s="42"/>
      <c r="F35" s="8"/>
      <c r="G35" s="8"/>
      <c r="H35" s="8"/>
      <c r="I35" s="8"/>
      <c r="J35" s="8"/>
      <c r="K35" s="8"/>
      <c r="L35" s="8"/>
      <c r="M35" s="8"/>
      <c r="N35" s="8"/>
      <c r="O35" s="8"/>
      <c r="P35" s="114"/>
      <c r="Q35" s="29">
        <f t="shared" si="5"/>
        <v>0</v>
      </c>
      <c r="R35" s="110" t="str">
        <f t="shared" si="6"/>
        <v>OK</v>
      </c>
      <c r="T35" s="8"/>
      <c r="U35" s="110" t="str">
        <f t="shared" si="3"/>
        <v>OK</v>
      </c>
      <c r="W35" s="8"/>
      <c r="Y35" s="30" t="str">
        <f t="shared" si="7"/>
        <v>OK</v>
      </c>
      <c r="AA35" s="29">
        <f t="shared" si="8"/>
        <v>0</v>
      </c>
    </row>
    <row r="36" spans="2:27" ht="15" customHeight="1">
      <c r="B36" s="31" t="s">
        <v>50</v>
      </c>
      <c r="C36" s="22" t="s">
        <v>105</v>
      </c>
      <c r="D36" s="8"/>
      <c r="E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114"/>
      <c r="Q36" s="111">
        <f t="shared" si="5"/>
        <v>0</v>
      </c>
      <c r="R36" s="110" t="str">
        <f t="shared" si="6"/>
        <v>OK</v>
      </c>
      <c r="T36" s="8"/>
      <c r="U36" s="110" t="str">
        <f t="shared" si="3"/>
        <v>OK</v>
      </c>
      <c r="W36" s="8"/>
      <c r="Y36" s="30" t="str">
        <f t="shared" si="7"/>
        <v>OK</v>
      </c>
      <c r="AA36" s="29">
        <f t="shared" si="8"/>
        <v>0</v>
      </c>
    </row>
    <row r="37" spans="2:27" ht="15" customHeight="1">
      <c r="B37" s="23"/>
      <c r="C37" s="27" t="s">
        <v>21</v>
      </c>
      <c r="D37" s="141"/>
      <c r="E37" s="42"/>
      <c r="F37" s="142"/>
      <c r="G37" s="143"/>
      <c r="H37" s="143"/>
      <c r="I37" s="143"/>
      <c r="J37" s="143"/>
      <c r="K37" s="143"/>
      <c r="L37" s="143"/>
      <c r="M37" s="143"/>
      <c r="N37" s="143"/>
      <c r="O37" s="141"/>
      <c r="P37" s="114"/>
      <c r="Q37" s="11"/>
      <c r="R37" s="115"/>
      <c r="T37" s="144"/>
      <c r="U37" s="115"/>
      <c r="W37" s="144"/>
      <c r="Y37" s="33"/>
      <c r="AA37" s="11"/>
    </row>
    <row r="38" spans="2:27" ht="15" customHeight="1">
      <c r="B38" s="34" t="s">
        <v>27</v>
      </c>
      <c r="C38" s="20" t="s">
        <v>106</v>
      </c>
      <c r="D38" s="8"/>
      <c r="E38" s="42"/>
      <c r="F38" s="8"/>
      <c r="G38" s="8"/>
      <c r="H38" s="8"/>
      <c r="I38" s="8"/>
      <c r="J38" s="8"/>
      <c r="K38" s="8"/>
      <c r="L38" s="8"/>
      <c r="M38" s="8"/>
      <c r="N38" s="8"/>
      <c r="O38" s="8"/>
      <c r="P38" s="114"/>
      <c r="Q38" s="116">
        <f t="shared" ref="Q38:Q42" si="9">SUM(F38:O38)</f>
        <v>0</v>
      </c>
      <c r="R38" s="110" t="str">
        <f t="shared" ref="R38:R42" si="10">IF(Q38=D38,"OK",IF(D38&lt;&gt;Q38,"erreur"))</f>
        <v>OK</v>
      </c>
      <c r="T38" s="8"/>
      <c r="U38" s="110" t="str">
        <f t="shared" si="3"/>
        <v>OK</v>
      </c>
      <c r="W38" s="8"/>
      <c r="Y38" s="30" t="str">
        <f t="shared" ref="Y38:Y42" si="11">IF(D38="",IF(W38="","OK","erreur"),IF(W38&lt;&gt;"","OK","erreur"))</f>
        <v>OK</v>
      </c>
      <c r="AA38" s="29">
        <f>IFERROR(+W38*AA$60/W$60,0)</f>
        <v>0</v>
      </c>
    </row>
    <row r="39" spans="2:27" ht="15" customHeight="1">
      <c r="B39" s="34" t="s">
        <v>27</v>
      </c>
      <c r="C39" s="20" t="s">
        <v>42</v>
      </c>
      <c r="D39" s="8"/>
      <c r="E39" s="42"/>
      <c r="F39" s="8"/>
      <c r="G39" s="8"/>
      <c r="H39" s="8"/>
      <c r="I39" s="8"/>
      <c r="J39" s="8"/>
      <c r="K39" s="8"/>
      <c r="L39" s="8"/>
      <c r="M39" s="8"/>
      <c r="N39" s="8"/>
      <c r="O39" s="8"/>
      <c r="P39" s="114"/>
      <c r="Q39" s="29">
        <f t="shared" si="9"/>
        <v>0</v>
      </c>
      <c r="R39" s="110" t="str">
        <f t="shared" si="10"/>
        <v>OK</v>
      </c>
      <c r="T39" s="8"/>
      <c r="U39" s="110" t="str">
        <f t="shared" si="3"/>
        <v>OK</v>
      </c>
      <c r="W39" s="8"/>
      <c r="Y39" s="30" t="str">
        <f t="shared" si="11"/>
        <v>OK</v>
      </c>
      <c r="AA39" s="29">
        <f>IFERROR(+W39*AA$60/W$60,0)</f>
        <v>0</v>
      </c>
    </row>
    <row r="40" spans="2:27" ht="15" customHeight="1">
      <c r="B40" s="34" t="s">
        <v>26</v>
      </c>
      <c r="C40" s="20" t="s">
        <v>58</v>
      </c>
      <c r="D40" s="8"/>
      <c r="E40" s="42"/>
      <c r="F40" s="8"/>
      <c r="G40" s="8"/>
      <c r="H40" s="8"/>
      <c r="I40" s="8"/>
      <c r="J40" s="8"/>
      <c r="K40" s="8"/>
      <c r="L40" s="8"/>
      <c r="M40" s="8"/>
      <c r="N40" s="8"/>
      <c r="O40" s="8"/>
      <c r="P40" s="114"/>
      <c r="Q40" s="29">
        <f t="shared" si="9"/>
        <v>0</v>
      </c>
      <c r="R40" s="110" t="str">
        <f t="shared" si="10"/>
        <v>OK</v>
      </c>
      <c r="T40" s="8"/>
      <c r="U40" s="110" t="str">
        <f t="shared" si="3"/>
        <v>OK</v>
      </c>
      <c r="W40" s="8"/>
      <c r="Y40" s="30" t="str">
        <f t="shared" si="11"/>
        <v>OK</v>
      </c>
      <c r="AA40" s="29">
        <f>IFERROR(+W40*AA$60/W$60,0)</f>
        <v>0</v>
      </c>
    </row>
    <row r="41" spans="2:27" ht="15" customHeight="1">
      <c r="B41" s="34" t="s">
        <v>50</v>
      </c>
      <c r="C41" s="20" t="s">
        <v>17</v>
      </c>
      <c r="D41" s="8"/>
      <c r="E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114"/>
      <c r="Q41" s="29">
        <f t="shared" si="9"/>
        <v>0</v>
      </c>
      <c r="R41" s="110" t="str">
        <f t="shared" si="10"/>
        <v>OK</v>
      </c>
      <c r="T41" s="8"/>
      <c r="U41" s="110" t="str">
        <f t="shared" si="3"/>
        <v>OK</v>
      </c>
      <c r="W41" s="8"/>
      <c r="Y41" s="30" t="str">
        <f t="shared" si="11"/>
        <v>OK</v>
      </c>
      <c r="AA41" s="29">
        <f>IFERROR(+W41*AA$60/W$60,0)</f>
        <v>0</v>
      </c>
    </row>
    <row r="42" spans="2:27" ht="15" customHeight="1">
      <c r="B42" s="34" t="s">
        <v>50</v>
      </c>
      <c r="C42" s="20" t="s">
        <v>105</v>
      </c>
      <c r="D42" s="8"/>
      <c r="E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114"/>
      <c r="Q42" s="29">
        <f t="shared" si="9"/>
        <v>0</v>
      </c>
      <c r="R42" s="110" t="str">
        <f t="shared" si="10"/>
        <v>OK</v>
      </c>
      <c r="T42" s="8"/>
      <c r="U42" s="110" t="str">
        <f t="shared" si="3"/>
        <v>OK</v>
      </c>
      <c r="W42" s="8"/>
      <c r="Y42" s="30" t="str">
        <f t="shared" si="11"/>
        <v>OK</v>
      </c>
      <c r="AA42" s="29">
        <f>IFERROR(+W42*AA$60/W$60,0)</f>
        <v>0</v>
      </c>
    </row>
    <row r="43" spans="2:27" ht="15" customHeight="1">
      <c r="B43" s="23" t="s">
        <v>18</v>
      </c>
      <c r="C43" s="24"/>
      <c r="D43" s="141"/>
      <c r="E43" s="42"/>
      <c r="F43" s="142"/>
      <c r="G43" s="143"/>
      <c r="H43" s="143"/>
      <c r="I43" s="143"/>
      <c r="J43" s="143"/>
      <c r="K43" s="143"/>
      <c r="L43" s="143"/>
      <c r="M43" s="143"/>
      <c r="N43" s="143"/>
      <c r="O43" s="141"/>
      <c r="P43" s="114"/>
      <c r="Q43" s="11"/>
      <c r="R43" s="115"/>
      <c r="T43" s="144"/>
      <c r="U43" s="115"/>
      <c r="W43" s="145"/>
      <c r="Y43" s="33"/>
      <c r="AA43" s="11"/>
    </row>
    <row r="44" spans="2:27" ht="15" customHeight="1">
      <c r="B44" s="31" t="s">
        <v>51</v>
      </c>
      <c r="C44" s="22" t="s">
        <v>19</v>
      </c>
      <c r="D44" s="8"/>
      <c r="E44" s="42"/>
      <c r="F44" s="8"/>
      <c r="G44" s="8"/>
      <c r="H44" s="8"/>
      <c r="I44" s="8"/>
      <c r="J44" s="8"/>
      <c r="K44" s="8"/>
      <c r="L44" s="8"/>
      <c r="M44" s="8"/>
      <c r="N44" s="8"/>
      <c r="O44" s="8"/>
      <c r="P44" s="109"/>
      <c r="Q44" s="29">
        <f t="shared" ref="Q44:Q51" si="12">SUM(F44:O44)</f>
        <v>0</v>
      </c>
      <c r="R44" s="110" t="str">
        <f t="shared" ref="R44:R51" si="13">IF(Q44=D44,"OK",IF(D44&lt;&gt;Q44,"erreur"))</f>
        <v>OK</v>
      </c>
      <c r="T44" s="8"/>
      <c r="U44" s="110" t="str">
        <f t="shared" si="3"/>
        <v>OK</v>
      </c>
      <c r="W44" s="8"/>
      <c r="Y44" s="30" t="str">
        <f t="shared" ref="Y44:Y51" si="14">IF(D44="",IF(W44="","OK","erreur"),IF(W44&lt;&gt;"","OK","erreur"))</f>
        <v>OK</v>
      </c>
      <c r="AA44" s="29">
        <f t="shared" ref="AA44:AA51" si="15">IFERROR(+W44*AA$60/W$60,0)</f>
        <v>0</v>
      </c>
    </row>
    <row r="45" spans="2:27" ht="15" customHeight="1">
      <c r="B45" s="31" t="s">
        <v>47</v>
      </c>
      <c r="C45" s="22" t="s">
        <v>59</v>
      </c>
      <c r="D45" s="8"/>
      <c r="E45" s="42"/>
      <c r="F45" s="8"/>
      <c r="G45" s="8"/>
      <c r="H45" s="8"/>
      <c r="I45" s="8"/>
      <c r="J45" s="8"/>
      <c r="K45" s="8"/>
      <c r="L45" s="8"/>
      <c r="M45" s="8"/>
      <c r="N45" s="8"/>
      <c r="O45" s="8"/>
      <c r="P45" s="109"/>
      <c r="Q45" s="29">
        <f t="shared" si="12"/>
        <v>0</v>
      </c>
      <c r="R45" s="110" t="str">
        <f t="shared" si="13"/>
        <v>OK</v>
      </c>
      <c r="T45" s="8"/>
      <c r="U45" s="110" t="str">
        <f t="shared" si="3"/>
        <v>OK</v>
      </c>
      <c r="W45" s="8"/>
      <c r="Y45" s="30" t="str">
        <f t="shared" si="14"/>
        <v>OK</v>
      </c>
      <c r="AA45" s="29">
        <f t="shared" si="15"/>
        <v>0</v>
      </c>
    </row>
    <row r="46" spans="2:27" ht="15" customHeight="1">
      <c r="B46" s="31" t="s">
        <v>57</v>
      </c>
      <c r="C46" s="22" t="s">
        <v>60</v>
      </c>
      <c r="D46" s="8"/>
      <c r="E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109"/>
      <c r="Q46" s="29">
        <f t="shared" si="12"/>
        <v>0</v>
      </c>
      <c r="R46" s="110" t="str">
        <f t="shared" si="13"/>
        <v>OK</v>
      </c>
      <c r="T46" s="8"/>
      <c r="U46" s="110" t="str">
        <f t="shared" si="3"/>
        <v>OK</v>
      </c>
      <c r="W46" s="8"/>
      <c r="Y46" s="30" t="str">
        <f t="shared" si="14"/>
        <v>OK</v>
      </c>
      <c r="AA46" s="29">
        <f t="shared" si="15"/>
        <v>0</v>
      </c>
    </row>
    <row r="47" spans="2:27" ht="15" customHeight="1">
      <c r="B47" s="31" t="s">
        <v>52</v>
      </c>
      <c r="C47" s="22" t="s">
        <v>20</v>
      </c>
      <c r="D47" s="8"/>
      <c r="E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109"/>
      <c r="Q47" s="29">
        <f t="shared" si="12"/>
        <v>0</v>
      </c>
      <c r="R47" s="110" t="str">
        <f t="shared" si="13"/>
        <v>OK</v>
      </c>
      <c r="T47" s="8"/>
      <c r="U47" s="110" t="str">
        <f t="shared" si="3"/>
        <v>OK</v>
      </c>
      <c r="W47" s="8"/>
      <c r="Y47" s="30" t="str">
        <f t="shared" si="14"/>
        <v>OK</v>
      </c>
      <c r="AA47" s="29">
        <f t="shared" si="15"/>
        <v>0</v>
      </c>
    </row>
    <row r="48" spans="2:27" ht="15" customHeight="1">
      <c r="B48" s="31" t="s">
        <v>53</v>
      </c>
      <c r="C48" s="22" t="s">
        <v>110</v>
      </c>
      <c r="D48" s="8"/>
      <c r="E48" s="42"/>
      <c r="F48" s="8"/>
      <c r="G48" s="8"/>
      <c r="H48" s="8"/>
      <c r="I48" s="8"/>
      <c r="J48" s="8"/>
      <c r="K48" s="8"/>
      <c r="L48" s="8"/>
      <c r="M48" s="8"/>
      <c r="N48" s="8"/>
      <c r="O48" s="8"/>
      <c r="P48" s="109"/>
      <c r="Q48" s="29">
        <f t="shared" si="12"/>
        <v>0</v>
      </c>
      <c r="R48" s="110" t="str">
        <f t="shared" si="13"/>
        <v>OK</v>
      </c>
      <c r="T48" s="8"/>
      <c r="U48" s="110" t="str">
        <f t="shared" si="3"/>
        <v>OK</v>
      </c>
      <c r="W48" s="8"/>
      <c r="Y48" s="30" t="str">
        <f t="shared" si="14"/>
        <v>OK</v>
      </c>
      <c r="AA48" s="29">
        <f t="shared" si="15"/>
        <v>0</v>
      </c>
    </row>
    <row r="49" spans="2:28" ht="15" customHeight="1">
      <c r="B49" s="31" t="s">
        <v>54</v>
      </c>
      <c r="C49" s="22" t="s">
        <v>108</v>
      </c>
      <c r="D49" s="8"/>
      <c r="E49" s="42"/>
      <c r="F49" s="8"/>
      <c r="G49" s="8"/>
      <c r="H49" s="8"/>
      <c r="I49" s="8"/>
      <c r="J49" s="8"/>
      <c r="K49" s="8"/>
      <c r="L49" s="8"/>
      <c r="M49" s="8"/>
      <c r="N49" s="8"/>
      <c r="O49" s="8"/>
      <c r="P49" s="109"/>
      <c r="Q49" s="29">
        <f t="shared" si="12"/>
        <v>0</v>
      </c>
      <c r="R49" s="110" t="str">
        <f t="shared" si="13"/>
        <v>OK</v>
      </c>
      <c r="T49" s="8"/>
      <c r="U49" s="110" t="str">
        <f t="shared" si="3"/>
        <v>OK</v>
      </c>
      <c r="W49" s="8"/>
      <c r="Y49" s="30" t="str">
        <f t="shared" si="14"/>
        <v>OK</v>
      </c>
      <c r="AA49" s="29">
        <f t="shared" si="15"/>
        <v>0</v>
      </c>
    </row>
    <row r="50" spans="2:28" ht="15" customHeight="1">
      <c r="B50" s="31" t="s">
        <v>55</v>
      </c>
      <c r="C50" s="22" t="s">
        <v>109</v>
      </c>
      <c r="D50" s="8"/>
      <c r="E50" s="42"/>
      <c r="F50" s="8"/>
      <c r="G50" s="8"/>
      <c r="H50" s="8"/>
      <c r="I50" s="8"/>
      <c r="J50" s="8"/>
      <c r="K50" s="8"/>
      <c r="L50" s="8"/>
      <c r="M50" s="8"/>
      <c r="N50" s="8"/>
      <c r="O50" s="8"/>
      <c r="P50" s="109"/>
      <c r="Q50" s="29">
        <f t="shared" si="12"/>
        <v>0</v>
      </c>
      <c r="R50" s="110" t="str">
        <f t="shared" si="13"/>
        <v>OK</v>
      </c>
      <c r="T50" s="8"/>
      <c r="U50" s="110" t="str">
        <f t="shared" si="3"/>
        <v>OK</v>
      </c>
      <c r="W50" s="8"/>
      <c r="Y50" s="30" t="str">
        <f t="shared" si="14"/>
        <v>OK</v>
      </c>
      <c r="AA50" s="29">
        <f t="shared" si="15"/>
        <v>0</v>
      </c>
    </row>
    <row r="51" spans="2:28" ht="15" customHeight="1">
      <c r="B51" s="31" t="s">
        <v>56</v>
      </c>
      <c r="C51" s="22" t="s">
        <v>105</v>
      </c>
      <c r="D51" s="8"/>
      <c r="E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109"/>
      <c r="Q51" s="111">
        <f t="shared" si="12"/>
        <v>0</v>
      </c>
      <c r="R51" s="110" t="str">
        <f t="shared" si="13"/>
        <v>OK</v>
      </c>
      <c r="T51" s="8"/>
      <c r="U51" s="110" t="str">
        <f t="shared" si="3"/>
        <v>OK</v>
      </c>
      <c r="W51" s="8"/>
      <c r="Y51" s="30" t="str">
        <f t="shared" si="14"/>
        <v>OK</v>
      </c>
      <c r="AA51" s="29">
        <f t="shared" si="15"/>
        <v>0</v>
      </c>
    </row>
    <row r="52" spans="2:28" ht="15" customHeight="1">
      <c r="B52" s="23" t="s">
        <v>34</v>
      </c>
      <c r="C52" s="24"/>
      <c r="D52" s="141"/>
      <c r="E52" s="42"/>
      <c r="F52" s="142"/>
      <c r="G52" s="143"/>
      <c r="H52" s="143"/>
      <c r="I52" s="143"/>
      <c r="J52" s="143"/>
      <c r="K52" s="143"/>
      <c r="L52" s="143"/>
      <c r="M52" s="143"/>
      <c r="N52" s="143"/>
      <c r="O52" s="141"/>
      <c r="P52" s="114"/>
      <c r="Q52" s="11"/>
      <c r="R52" s="115"/>
      <c r="T52" s="144"/>
      <c r="U52" s="115"/>
      <c r="W52" s="144"/>
      <c r="Y52" s="33"/>
      <c r="AA52" s="11"/>
    </row>
    <row r="53" spans="2:28" ht="15" customHeight="1">
      <c r="B53" s="34" t="s">
        <v>27</v>
      </c>
      <c r="C53" s="20" t="s">
        <v>106</v>
      </c>
      <c r="D53" s="8"/>
      <c r="E53" s="42"/>
      <c r="F53" s="8"/>
      <c r="G53" s="8"/>
      <c r="H53" s="8"/>
      <c r="I53" s="8"/>
      <c r="J53" s="8"/>
      <c r="K53" s="8"/>
      <c r="L53" s="8"/>
      <c r="M53" s="8"/>
      <c r="N53" s="8"/>
      <c r="O53" s="8"/>
      <c r="P53" s="109"/>
      <c r="Q53" s="116">
        <f t="shared" ref="Q53:Q58" si="16">SUM(F53:O53)</f>
        <v>0</v>
      </c>
      <c r="R53" s="110" t="str">
        <f t="shared" ref="R53:R58" si="17">IF(Q53=D53,"OK",IF(D53&lt;&gt;Q53,"erreur"))</f>
        <v>OK</v>
      </c>
      <c r="T53" s="8"/>
      <c r="U53" s="110" t="str">
        <f t="shared" si="3"/>
        <v>OK</v>
      </c>
      <c r="W53" s="8"/>
      <c r="Y53" s="30" t="str">
        <f t="shared" ref="Y53:Y58" si="18">IF(D53="",IF(W53="","OK","erreur"),IF(W53&lt;&gt;"","OK","erreur"))</f>
        <v>OK</v>
      </c>
      <c r="AA53" s="29">
        <f t="shared" ref="AA53:AA58" si="19">IFERROR(+W53*AA$60/W$60,0)</f>
        <v>0</v>
      </c>
    </row>
    <row r="54" spans="2:28" ht="15" customHeight="1">
      <c r="B54" s="34" t="s">
        <v>26</v>
      </c>
      <c r="C54" s="20" t="s">
        <v>107</v>
      </c>
      <c r="D54" s="8"/>
      <c r="E54" s="42"/>
      <c r="F54" s="8"/>
      <c r="G54" s="8"/>
      <c r="H54" s="8"/>
      <c r="I54" s="8"/>
      <c r="J54" s="8"/>
      <c r="K54" s="8"/>
      <c r="L54" s="8"/>
      <c r="M54" s="8"/>
      <c r="N54" s="8"/>
      <c r="O54" s="8"/>
      <c r="P54" s="109"/>
      <c r="Q54" s="29">
        <f t="shared" si="16"/>
        <v>0</v>
      </c>
      <c r="R54" s="110" t="str">
        <f t="shared" si="17"/>
        <v>OK</v>
      </c>
      <c r="T54" s="8"/>
      <c r="U54" s="110" t="str">
        <f t="shared" si="3"/>
        <v>OK</v>
      </c>
      <c r="W54" s="8"/>
      <c r="Y54" s="30" t="str">
        <f t="shared" si="18"/>
        <v>OK</v>
      </c>
      <c r="AA54" s="29">
        <f t="shared" si="19"/>
        <v>0</v>
      </c>
    </row>
    <row r="55" spans="2:28" ht="15" customHeight="1">
      <c r="B55" s="34" t="s">
        <v>50</v>
      </c>
      <c r="C55" s="20" t="s">
        <v>124</v>
      </c>
      <c r="D55" s="8"/>
      <c r="E55" s="42"/>
      <c r="F55" s="8"/>
      <c r="G55" s="8"/>
      <c r="H55" s="8"/>
      <c r="I55" s="8"/>
      <c r="J55" s="8"/>
      <c r="K55" s="8"/>
      <c r="L55" s="8"/>
      <c r="M55" s="8"/>
      <c r="N55" s="8"/>
      <c r="O55" s="8"/>
      <c r="P55" s="109"/>
      <c r="Q55" s="29">
        <f t="shared" si="16"/>
        <v>0</v>
      </c>
      <c r="R55" s="110" t="str">
        <f t="shared" si="17"/>
        <v>OK</v>
      </c>
      <c r="T55" s="8"/>
      <c r="U55" s="110" t="str">
        <f t="shared" si="3"/>
        <v>OK</v>
      </c>
      <c r="W55" s="8"/>
      <c r="Y55" s="30" t="str">
        <f t="shared" si="18"/>
        <v>OK</v>
      </c>
      <c r="AA55" s="29">
        <f t="shared" si="19"/>
        <v>0</v>
      </c>
    </row>
    <row r="56" spans="2:28" ht="15" customHeight="1">
      <c r="B56" s="34" t="s">
        <v>50</v>
      </c>
      <c r="C56" s="20" t="s">
        <v>111</v>
      </c>
      <c r="D56" s="8"/>
      <c r="E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109"/>
      <c r="Q56" s="29">
        <f t="shared" si="16"/>
        <v>0</v>
      </c>
      <c r="R56" s="110" t="str">
        <f t="shared" si="17"/>
        <v>OK</v>
      </c>
      <c r="T56" s="8"/>
      <c r="U56" s="110" t="str">
        <f t="shared" si="3"/>
        <v>OK</v>
      </c>
      <c r="W56" s="8"/>
      <c r="Y56" s="30" t="str">
        <f t="shared" si="18"/>
        <v>OK</v>
      </c>
      <c r="AA56" s="29">
        <f t="shared" si="19"/>
        <v>0</v>
      </c>
    </row>
    <row r="57" spans="2:28" ht="15" customHeight="1">
      <c r="B57" s="34" t="s">
        <v>50</v>
      </c>
      <c r="C57" s="20" t="s">
        <v>112</v>
      </c>
      <c r="D57" s="8"/>
      <c r="E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109"/>
      <c r="Q57" s="29">
        <f t="shared" si="16"/>
        <v>0</v>
      </c>
      <c r="R57" s="110" t="str">
        <f t="shared" si="17"/>
        <v>OK</v>
      </c>
      <c r="T57" s="8"/>
      <c r="U57" s="110" t="str">
        <f t="shared" si="3"/>
        <v>OK</v>
      </c>
      <c r="W57" s="8"/>
      <c r="Y57" s="30" t="str">
        <f t="shared" si="18"/>
        <v>OK</v>
      </c>
      <c r="AA57" s="29">
        <f t="shared" si="19"/>
        <v>0</v>
      </c>
    </row>
    <row r="58" spans="2:28" ht="15" customHeight="1">
      <c r="B58" s="35" t="s">
        <v>50</v>
      </c>
      <c r="C58" s="36" t="s">
        <v>113</v>
      </c>
      <c r="D58" s="8"/>
      <c r="E58" s="42"/>
      <c r="F58" s="8"/>
      <c r="G58" s="8"/>
      <c r="H58" s="8"/>
      <c r="I58" s="8"/>
      <c r="J58" s="8"/>
      <c r="K58" s="8"/>
      <c r="L58" s="8"/>
      <c r="M58" s="8"/>
      <c r="N58" s="8"/>
      <c r="O58" s="8"/>
      <c r="P58" s="109"/>
      <c r="Q58" s="29">
        <f t="shared" si="16"/>
        <v>0</v>
      </c>
      <c r="R58" s="110" t="str">
        <f t="shared" si="17"/>
        <v>OK</v>
      </c>
      <c r="T58" s="8"/>
      <c r="U58" s="110" t="str">
        <f t="shared" si="3"/>
        <v>OK</v>
      </c>
      <c r="W58" s="8"/>
      <c r="Y58" s="30" t="str">
        <f t="shared" si="18"/>
        <v>OK</v>
      </c>
      <c r="AA58" s="29">
        <f t="shared" si="19"/>
        <v>0</v>
      </c>
    </row>
    <row r="59" spans="2:28" ht="15" customHeight="1">
      <c r="D59" s="37"/>
      <c r="E59" s="4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4"/>
      <c r="Q59" s="12"/>
      <c r="T59" s="12"/>
      <c r="W59" s="12"/>
      <c r="Y59" s="16"/>
      <c r="AA59" s="12"/>
    </row>
    <row r="60" spans="2:28" ht="15" customHeight="1">
      <c r="B60" s="38" t="s">
        <v>24</v>
      </c>
      <c r="C60" s="39"/>
      <c r="D60" s="13">
        <f>SUM(D17:D58)</f>
        <v>0</v>
      </c>
      <c r="E60" s="42"/>
      <c r="F60" s="13">
        <f t="shared" ref="F60:O60" si="20">SUM(F17:F58)</f>
        <v>0</v>
      </c>
      <c r="G60" s="13">
        <f t="shared" si="20"/>
        <v>0</v>
      </c>
      <c r="H60" s="13">
        <f t="shared" si="20"/>
        <v>0</v>
      </c>
      <c r="I60" s="13">
        <f t="shared" si="20"/>
        <v>0</v>
      </c>
      <c r="J60" s="13">
        <f t="shared" si="20"/>
        <v>0</v>
      </c>
      <c r="K60" s="13">
        <f t="shared" si="20"/>
        <v>0</v>
      </c>
      <c r="L60" s="13">
        <f t="shared" si="20"/>
        <v>0</v>
      </c>
      <c r="M60" s="13">
        <f t="shared" si="20"/>
        <v>0</v>
      </c>
      <c r="N60" s="13">
        <f t="shared" si="20"/>
        <v>0</v>
      </c>
      <c r="O60" s="13">
        <f t="shared" si="20"/>
        <v>0</v>
      </c>
      <c r="P60" s="41"/>
      <c r="Q60" s="13">
        <f>SUM(Q17:Q58)</f>
        <v>0</v>
      </c>
      <c r="R60" s="110" t="str">
        <f>IF(Q60=D60,"OK",IF(D60&lt;&gt;Q60,"erreur"))</f>
        <v>OK</v>
      </c>
      <c r="T60" s="13">
        <f>SUM(T17:T58)</f>
        <v>0</v>
      </c>
      <c r="U60" s="110" t="str">
        <f t="shared" si="3"/>
        <v>OK</v>
      </c>
      <c r="W60" s="13">
        <f>SUM(W17:W58)</f>
        <v>0</v>
      </c>
      <c r="Y60" s="30" t="str">
        <f>IF(D60="",IF(W60="","OK","erreur"),IF(W60&lt;&gt;"","OK","erreur"))</f>
        <v>OK</v>
      </c>
      <c r="AA60" s="13">
        <f>+D74</f>
        <v>0</v>
      </c>
    </row>
    <row r="61" spans="2:28" ht="15" customHeight="1">
      <c r="B61" s="40"/>
      <c r="D61" s="41"/>
      <c r="E61" s="4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W61" s="43"/>
    </row>
    <row r="62" spans="2:28" ht="15" customHeight="1">
      <c r="D62" s="117" t="s">
        <v>66</v>
      </c>
      <c r="E62" s="42"/>
      <c r="F62" s="118">
        <f t="shared" ref="F62:K62" si="21">IF($Q$60=0,0,+F60/$Q$60)</f>
        <v>0</v>
      </c>
      <c r="G62" s="118">
        <f t="shared" si="21"/>
        <v>0</v>
      </c>
      <c r="H62" s="118">
        <f t="shared" si="21"/>
        <v>0</v>
      </c>
      <c r="I62" s="118">
        <f t="shared" si="21"/>
        <v>0</v>
      </c>
      <c r="J62" s="118">
        <f t="shared" si="21"/>
        <v>0</v>
      </c>
      <c r="K62" s="118">
        <f t="shared" si="21"/>
        <v>0</v>
      </c>
      <c r="L62" s="118">
        <f t="shared" ref="L62:N62" si="22">IF($Q$60=0,0,+L60/$Q$60)</f>
        <v>0</v>
      </c>
      <c r="M62" s="118">
        <f t="shared" si="22"/>
        <v>0</v>
      </c>
      <c r="N62" s="118">
        <f t="shared" si="22"/>
        <v>0</v>
      </c>
      <c r="O62" s="118">
        <f>IF($Q$60=0,0,+O60/$Q$60)</f>
        <v>0</v>
      </c>
      <c r="P62" s="41"/>
      <c r="Q62" s="119">
        <f>SUM(F62:O62)</f>
        <v>0</v>
      </c>
      <c r="W62" s="120"/>
      <c r="AA62" s="121"/>
      <c r="AB62" s="122"/>
    </row>
    <row r="63" spans="2:28" ht="15" customHeight="1">
      <c r="B63" s="123"/>
      <c r="C63" s="22"/>
      <c r="D63" s="22"/>
      <c r="E63" s="22"/>
    </row>
    <row r="64" spans="2:28" ht="15" customHeight="1">
      <c r="D64" s="190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</row>
    <row r="65" spans="2:22" ht="15" customHeight="1"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22" ht="15" customHeight="1">
      <c r="B66" s="131" t="s">
        <v>67</v>
      </c>
      <c r="C66" s="126"/>
      <c r="D66" s="127">
        <f>W60</f>
        <v>0</v>
      </c>
      <c r="F66" s="95"/>
    </row>
    <row r="67" spans="2:22" ht="15" customHeight="1" thickBot="1">
      <c r="B67" s="95"/>
      <c r="C67" s="95"/>
      <c r="D67" s="95"/>
      <c r="F67" s="95"/>
    </row>
    <row r="68" spans="2:22" ht="15" customHeight="1" thickBot="1">
      <c r="B68" s="177" t="s">
        <v>72</v>
      </c>
      <c r="C68" s="178"/>
      <c r="D68" s="181"/>
      <c r="F68" s="135" t="s">
        <v>91</v>
      </c>
      <c r="G68" s="22" t="str">
        <f>IF(F69="OUI","à ne pas ajouter", "à ajouter")</f>
        <v>à ajouter</v>
      </c>
    </row>
    <row r="69" spans="2:22" ht="15" customHeight="1" thickBot="1">
      <c r="B69" s="179"/>
      <c r="C69" s="180"/>
      <c r="D69" s="182"/>
      <c r="F69" s="3"/>
      <c r="G69" s="128"/>
      <c r="H69" s="22"/>
    </row>
    <row r="70" spans="2:22" ht="15" customHeight="1" thickBot="1">
      <c r="B70" s="129"/>
      <c r="C70" s="129"/>
      <c r="D70" s="114"/>
      <c r="G70" s="20"/>
      <c r="H70" s="130"/>
    </row>
    <row r="71" spans="2:22" ht="15" customHeight="1" thickBot="1">
      <c r="B71" s="177" t="s">
        <v>73</v>
      </c>
      <c r="C71" s="178"/>
      <c r="D71" s="181"/>
      <c r="F71" s="135" t="s">
        <v>92</v>
      </c>
      <c r="G71" s="22" t="str">
        <f>IF(F72="OUI","ne pas déduire", "à déduire")</f>
        <v>à déduire</v>
      </c>
    </row>
    <row r="72" spans="2:22" ht="15" customHeight="1" thickBot="1">
      <c r="B72" s="179"/>
      <c r="C72" s="180"/>
      <c r="D72" s="182"/>
      <c r="F72" s="3"/>
      <c r="G72" s="128"/>
      <c r="H72" s="22"/>
    </row>
    <row r="73" spans="2:22" ht="15" customHeight="1">
      <c r="R73" s="45"/>
      <c r="S73" s="45"/>
      <c r="T73" s="45"/>
      <c r="U73" s="45"/>
      <c r="V73" s="45"/>
    </row>
    <row r="74" spans="2:22" ht="15" customHeight="1">
      <c r="B74" s="131" t="s">
        <v>25</v>
      </c>
      <c r="C74" s="132"/>
      <c r="D74" s="127">
        <f>IF(F69="non",D68,0)+IF(F72="non",-D71,0)+D66</f>
        <v>0</v>
      </c>
      <c r="R74" s="45"/>
      <c r="S74" s="45"/>
      <c r="T74" s="45"/>
      <c r="U74" s="45"/>
      <c r="V74" s="45"/>
    </row>
  </sheetData>
  <sheetProtection algorithmName="SHA-512" hashValue="W+c62MBsy6p78MSgsJjtgYqNS75Sd58M/LmbFCgqw3LEv+FriEFq6efStGDlXBHSwt3FkDogiJrEVKZnYZzaDQ==" saltValue="8TCXrTvTstJQUE+nIVkmhg==" spinCount="100000" sheet="1" objects="1" scenarios="1" selectLockedCells="1"/>
  <mergeCells count="29">
    <mergeCell ref="B8:C8"/>
    <mergeCell ref="U12:U14"/>
    <mergeCell ref="O12:O14"/>
    <mergeCell ref="B2:AA2"/>
    <mergeCell ref="B4:AA4"/>
    <mergeCell ref="B5:AA5"/>
    <mergeCell ref="F10:O10"/>
    <mergeCell ref="D12:D14"/>
    <mergeCell ref="D7:W7"/>
    <mergeCell ref="F12:F14"/>
    <mergeCell ref="G12:G14"/>
    <mergeCell ref="H12:H14"/>
    <mergeCell ref="I12:I14"/>
    <mergeCell ref="J12:J14"/>
    <mergeCell ref="K12:K14"/>
    <mergeCell ref="AA12:AA14"/>
    <mergeCell ref="Y12:Y14"/>
    <mergeCell ref="W12:W14"/>
    <mergeCell ref="D64:Q64"/>
    <mergeCell ref="L12:L14"/>
    <mergeCell ref="M12:M14"/>
    <mergeCell ref="N12:N14"/>
    <mergeCell ref="Q12:Q14"/>
    <mergeCell ref="R12:R14"/>
    <mergeCell ref="B68:C69"/>
    <mergeCell ref="B71:C72"/>
    <mergeCell ref="D68:D69"/>
    <mergeCell ref="D71:D72"/>
    <mergeCell ref="T12:T14"/>
  </mergeCells>
  <conditionalFormatting sqref="B2">
    <cfRule type="expression" dxfId="65" priority="5">
      <formula>$AC$2="OK"</formula>
    </cfRule>
    <cfRule type="expression" dxfId="64" priority="14">
      <formula>$AC$2="NOK"</formula>
    </cfRule>
  </conditionalFormatting>
  <conditionalFormatting sqref="AA30 AA37 AA43 Y17:Y58 Y60">
    <cfRule type="containsText" dxfId="63" priority="33" stopIfTrue="1" operator="containsText" text="ok">
      <formula>NOT(ISERROR(SEARCH("ok",Y17)))</formula>
    </cfRule>
  </conditionalFormatting>
  <conditionalFormatting sqref="AA30 AA37 AA43 Y17:Y60">
    <cfRule type="cellIs" dxfId="62" priority="32" stopIfTrue="1" operator="equal">
      <formula>"erreur"</formula>
    </cfRule>
  </conditionalFormatting>
  <conditionalFormatting sqref="AA30 AA37 AA43 R17:R58 Y17:Y58 Y60">
    <cfRule type="containsText" dxfId="61" priority="31" stopIfTrue="1" operator="containsText" text="erreur">
      <formula>NOT(ISERROR(SEARCH("erreur",R17)))</formula>
    </cfRule>
  </conditionalFormatting>
  <conditionalFormatting sqref="Y31:Y36 Y53:Y58 R31:R36 R53:R58 R17:R29 Y17:Y29 Y38:Y42 R38:R42 R44:R51 Y44:Y51 Y60">
    <cfRule type="containsText" dxfId="60" priority="30" stopIfTrue="1" operator="containsText" text="OK">
      <formula>NOT(ISERROR(SEARCH("OK",R17)))</formula>
    </cfRule>
  </conditionalFormatting>
  <conditionalFormatting sqref="D64:D65">
    <cfRule type="notContainsBlanks" dxfId="59" priority="29">
      <formula>LEN(TRIM(D64))&gt;0</formula>
    </cfRule>
  </conditionalFormatting>
  <conditionalFormatting sqref="R60">
    <cfRule type="containsText" dxfId="58" priority="28" stopIfTrue="1" operator="containsText" text="erreur">
      <formula>NOT(ISERROR(SEARCH("erreur",R60)))</formula>
    </cfRule>
  </conditionalFormatting>
  <conditionalFormatting sqref="R60">
    <cfRule type="containsText" dxfId="57" priority="27" stopIfTrue="1" operator="containsText" text="OK">
      <formula>NOT(ISERROR(SEARCH("OK",R60)))</formula>
    </cfRule>
  </conditionalFormatting>
  <conditionalFormatting sqref="AA52">
    <cfRule type="containsText" dxfId="56" priority="26" stopIfTrue="1" operator="containsText" text="ok">
      <formula>NOT(ISERROR(SEARCH("ok",AA52)))</formula>
    </cfRule>
  </conditionalFormatting>
  <conditionalFormatting sqref="AA52">
    <cfRule type="cellIs" dxfId="55" priority="25" stopIfTrue="1" operator="equal">
      <formula>"erreur"</formula>
    </cfRule>
  </conditionalFormatting>
  <conditionalFormatting sqref="AA52">
    <cfRule type="containsText" dxfId="54" priority="24" stopIfTrue="1" operator="containsText" text="erreur">
      <formula>NOT(ISERROR(SEARCH("erreur",AA52)))</formula>
    </cfRule>
  </conditionalFormatting>
  <conditionalFormatting sqref="U17:U58">
    <cfRule type="containsText" dxfId="53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52" priority="3" stopIfTrue="1" operator="containsText" text="OK">
      <formula>NOT(ISERROR(SEARCH("OK",U17)))</formula>
    </cfRule>
  </conditionalFormatting>
  <conditionalFormatting sqref="U60">
    <cfRule type="containsText" dxfId="51" priority="2" stopIfTrue="1" operator="containsText" text="erreur">
      <formula>NOT(ISERROR(SEARCH("erreur",U60)))</formula>
    </cfRule>
  </conditionalFormatting>
  <conditionalFormatting sqref="U60">
    <cfRule type="containsText" dxfId="50" priority="1" stopIfTrue="1" operator="containsText" text="OK">
      <formula>NOT(ISERROR(SEARCH("OK",U60)))</formula>
    </cfRule>
  </conditionalFormatting>
  <dataValidations count="2">
    <dataValidation type="decimal" operator="greaterThanOrEqual" showInputMessage="1" showErrorMessage="1" error="Le montant doit être supérieur ou égal à 0" sqref="D68 E68:E69 E71:E72 D71">
      <formula1>0</formula1>
    </dataValidation>
    <dataValidation type="list" allowBlank="1" showInputMessage="1" showErrorMessage="1" sqref="F69 F7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C77"/>
  <sheetViews>
    <sheetView showGridLines="0" zoomScaleNormal="100" workbookViewId="0">
      <selection activeCell="D17" sqref="D17"/>
    </sheetView>
  </sheetViews>
  <sheetFormatPr baseColWidth="10"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4" width="14.28515625" style="14" customWidth="1"/>
    <col min="5" max="5" width="2.85546875" style="14" customWidth="1"/>
    <col min="6" max="15" width="14.28515625" style="14" customWidth="1"/>
    <col min="16" max="16" width="2.85546875" style="14" customWidth="1"/>
    <col min="17" max="18" width="14.28515625" style="14" customWidth="1"/>
    <col min="19" max="19" width="2.85546875" style="14" customWidth="1"/>
    <col min="20" max="21" width="14.28515625" style="14" customWidth="1"/>
    <col min="22" max="22" width="2.85546875" style="14" customWidth="1"/>
    <col min="23" max="23" width="14.28515625" style="14" customWidth="1"/>
    <col min="24" max="24" width="2.85546875" style="14" customWidth="1"/>
    <col min="25" max="25" width="14.42578125" style="14" customWidth="1"/>
    <col min="26" max="26" width="2.85546875" style="14" customWidth="1"/>
    <col min="27" max="27" width="14.28515625" style="14" customWidth="1"/>
    <col min="28" max="28" width="2.85546875" style="14" customWidth="1"/>
    <col min="29" max="16384" width="11.42578125" style="14"/>
  </cols>
  <sheetData>
    <row r="1" spans="2:29" ht="15" customHeight="1" thickBot="1"/>
    <row r="2" spans="2:29" s="16" customFormat="1" ht="60" customHeight="1" thickBot="1">
      <c r="B2" s="196" t="s">
        <v>138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C2" s="15" t="str">
        <f>IF(AND(F69&lt;&gt;"",F72&lt;&gt;""),"OK","NOK")</f>
        <v>NOK</v>
      </c>
    </row>
    <row r="3" spans="2:29" ht="15" customHeight="1" thickBot="1"/>
    <row r="4" spans="2:29" ht="15" customHeight="1">
      <c r="B4" s="199" t="s">
        <v>70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1"/>
    </row>
    <row r="5" spans="2:29" ht="15" customHeight="1" thickBot="1">
      <c r="B5" s="202" t="s">
        <v>125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4"/>
    </row>
    <row r="6" spans="2:29" ht="15" customHeight="1">
      <c r="B6" s="95"/>
      <c r="C6" s="95"/>
      <c r="D6" s="95"/>
      <c r="E6" s="95"/>
      <c r="F6" s="95"/>
      <c r="G6" s="95"/>
    </row>
    <row r="7" spans="2:29" ht="15" customHeight="1">
      <c r="B7" s="17" t="s">
        <v>62</v>
      </c>
      <c r="C7" s="18"/>
      <c r="D7" s="212">
        <f>+'F1'!C7</f>
        <v>0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4"/>
    </row>
    <row r="8" spans="2:29" ht="15" customHeight="1">
      <c r="B8" s="215" t="s">
        <v>99</v>
      </c>
      <c r="C8" s="216"/>
      <c r="D8" s="79" t="str">
        <f>+'F1'!C23</f>
        <v>FHL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2:29" ht="15" customHeight="1" thickBot="1">
      <c r="B9" s="19"/>
      <c r="C9" s="20"/>
      <c r="D9" s="21"/>
      <c r="E9" s="22"/>
      <c r="F9" s="21"/>
      <c r="G9" s="21"/>
    </row>
    <row r="10" spans="2:29" ht="15" customHeight="1" thickBot="1">
      <c r="B10" s="20"/>
      <c r="C10" s="20"/>
      <c r="D10" s="20"/>
      <c r="E10" s="22"/>
      <c r="F10" s="205" t="s">
        <v>63</v>
      </c>
      <c r="G10" s="206"/>
      <c r="H10" s="206"/>
      <c r="I10" s="206"/>
      <c r="J10" s="206"/>
      <c r="K10" s="206"/>
      <c r="L10" s="206"/>
      <c r="M10" s="206"/>
      <c r="N10" s="206"/>
      <c r="O10" s="207"/>
      <c r="P10" s="99"/>
      <c r="Q10" s="99"/>
    </row>
    <row r="11" spans="2:29" ht="15" customHeight="1">
      <c r="B11" s="22"/>
      <c r="C11" s="22"/>
      <c r="D11" s="147">
        <v>1</v>
      </c>
      <c r="E11" s="22"/>
      <c r="F11" s="147" t="s">
        <v>142</v>
      </c>
      <c r="G11" s="147" t="s">
        <v>143</v>
      </c>
      <c r="H11" s="147" t="s">
        <v>144</v>
      </c>
      <c r="I11" s="147" t="s">
        <v>145</v>
      </c>
      <c r="J11" s="147" t="s">
        <v>146</v>
      </c>
      <c r="K11" s="147" t="s">
        <v>147</v>
      </c>
      <c r="L11" s="147" t="s">
        <v>148</v>
      </c>
      <c r="M11" s="147" t="s">
        <v>149</v>
      </c>
      <c r="N11" s="147" t="s">
        <v>150</v>
      </c>
      <c r="O11" s="147" t="s">
        <v>151</v>
      </c>
      <c r="Q11" s="147" t="s">
        <v>152</v>
      </c>
      <c r="T11" s="147">
        <v>2</v>
      </c>
      <c r="W11" s="147">
        <v>3</v>
      </c>
      <c r="Y11" s="148">
        <v>4</v>
      </c>
      <c r="AA11" s="147" t="s">
        <v>153</v>
      </c>
    </row>
    <row r="12" spans="2:29" s="16" customFormat="1" ht="30" customHeight="1">
      <c r="B12" s="22"/>
      <c r="C12" s="22"/>
      <c r="D12" s="187" t="s">
        <v>76</v>
      </c>
      <c r="E12" s="22"/>
      <c r="F12" s="187" t="s">
        <v>81</v>
      </c>
      <c r="G12" s="187" t="s">
        <v>82</v>
      </c>
      <c r="H12" s="187" t="s">
        <v>83</v>
      </c>
      <c r="I12" s="187" t="s">
        <v>84</v>
      </c>
      <c r="J12" s="187" t="s">
        <v>85</v>
      </c>
      <c r="K12" s="187" t="s">
        <v>86</v>
      </c>
      <c r="L12" s="187" t="s">
        <v>87</v>
      </c>
      <c r="M12" s="187" t="s">
        <v>88</v>
      </c>
      <c r="N12" s="187" t="s">
        <v>89</v>
      </c>
      <c r="O12" s="187" t="s">
        <v>90</v>
      </c>
      <c r="P12" s="100"/>
      <c r="Q12" s="191" t="s">
        <v>77</v>
      </c>
      <c r="R12" s="191" t="s">
        <v>160</v>
      </c>
      <c r="T12" s="183" t="s">
        <v>78</v>
      </c>
      <c r="U12" s="191" t="s">
        <v>161</v>
      </c>
      <c r="W12" s="187" t="s">
        <v>79</v>
      </c>
      <c r="Y12" s="184" t="s">
        <v>80</v>
      </c>
      <c r="AA12" s="191" t="s">
        <v>64</v>
      </c>
    </row>
    <row r="13" spans="2:29" s="16" customFormat="1" ht="30" customHeight="1">
      <c r="B13" s="22"/>
      <c r="C13" s="22"/>
      <c r="D13" s="188"/>
      <c r="E13" s="22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01"/>
      <c r="Q13" s="192"/>
      <c r="R13" s="192"/>
      <c r="T13" s="183"/>
      <c r="U13" s="192"/>
      <c r="W13" s="188"/>
      <c r="Y13" s="185"/>
      <c r="AA13" s="192"/>
    </row>
    <row r="14" spans="2:29" s="16" customFormat="1" ht="30" customHeight="1">
      <c r="B14" s="22"/>
      <c r="C14" s="22"/>
      <c r="D14" s="189"/>
      <c r="E14" s="22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01"/>
      <c r="Q14" s="193"/>
      <c r="R14" s="193"/>
      <c r="T14" s="183"/>
      <c r="U14" s="193"/>
      <c r="W14" s="189"/>
      <c r="Y14" s="186"/>
      <c r="AA14" s="193"/>
    </row>
    <row r="15" spans="2:29" ht="15" customHeight="1">
      <c r="B15" s="23" t="s">
        <v>65</v>
      </c>
      <c r="C15" s="24"/>
      <c r="D15" s="25"/>
      <c r="E15" s="22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9"/>
      <c r="R15" s="106"/>
      <c r="T15" s="9"/>
      <c r="U15" s="106"/>
      <c r="W15" s="9"/>
      <c r="Y15" s="26"/>
      <c r="AA15" s="9"/>
    </row>
    <row r="16" spans="2:29" ht="15" customHeight="1">
      <c r="B16" s="23"/>
      <c r="C16" s="27" t="s">
        <v>0</v>
      </c>
      <c r="D16" s="25"/>
      <c r="E16" s="22"/>
      <c r="F16" s="107"/>
      <c r="G16" s="103"/>
      <c r="H16" s="103"/>
      <c r="I16" s="103"/>
      <c r="J16" s="103"/>
      <c r="K16" s="103"/>
      <c r="L16" s="103"/>
      <c r="M16" s="103"/>
      <c r="N16" s="103"/>
      <c r="O16" s="104"/>
      <c r="P16" s="105"/>
      <c r="Q16" s="9"/>
      <c r="R16" s="106"/>
      <c r="T16" s="9"/>
      <c r="U16" s="106"/>
      <c r="W16" s="9"/>
      <c r="Y16" s="26"/>
      <c r="AA16" s="9"/>
    </row>
    <row r="17" spans="2:27" ht="15" customHeight="1">
      <c r="B17" s="28"/>
      <c r="C17" s="22" t="str">
        <f>'F2 SAS'!C17</f>
        <v xml:space="preserve">Médecin </v>
      </c>
      <c r="D17" s="8"/>
      <c r="E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109"/>
      <c r="Q17" s="29">
        <f>SUM(F17:O17)</f>
        <v>0</v>
      </c>
      <c r="R17" s="110" t="str">
        <f t="shared" ref="R17:R29" si="0">IF(Q17=D17,"OK",IF(D17&lt;&gt;Q17,"erreur"))</f>
        <v>OK</v>
      </c>
      <c r="T17" s="8"/>
      <c r="U17" s="110" t="str">
        <f>IF(Q17=0,"OK",IF(AND(Q17&gt;0,T17&lt;&gt;"",T17=INT(T17)),"OK","erreur"))</f>
        <v>OK</v>
      </c>
      <c r="W17" s="8"/>
      <c r="Y17" s="30" t="str">
        <f t="shared" ref="Y17:Y29" si="1">IF(D17="",IF(W17="","OK","erreur"),IF(W17&lt;&gt;"","OK","erreur"))</f>
        <v>OK</v>
      </c>
      <c r="AA17" s="29">
        <f t="shared" ref="AA17:AA29" si="2">IFERROR(+W17*AA$60/W$60,0)</f>
        <v>0</v>
      </c>
    </row>
    <row r="18" spans="2:27" ht="15" customHeight="1">
      <c r="B18" s="31" t="s">
        <v>121</v>
      </c>
      <c r="C18" s="22" t="str">
        <f>'F2 SAS'!C18</f>
        <v>Licencié en sciences hospitalières</v>
      </c>
      <c r="D18" s="8"/>
      <c r="E18" s="42"/>
      <c r="F18" s="8"/>
      <c r="G18" s="8"/>
      <c r="H18" s="8"/>
      <c r="I18" s="8"/>
      <c r="J18" s="8"/>
      <c r="K18" s="8"/>
      <c r="L18" s="8"/>
      <c r="M18" s="8"/>
      <c r="N18" s="8"/>
      <c r="O18" s="8"/>
      <c r="P18" s="109"/>
      <c r="Q18" s="29">
        <f t="shared" ref="Q18:Q29" si="3">SUM(F18:O18)</f>
        <v>0</v>
      </c>
      <c r="R18" s="110" t="str">
        <f t="shared" si="0"/>
        <v>OK</v>
      </c>
      <c r="T18" s="8"/>
      <c r="U18" s="110" t="str">
        <f t="shared" ref="U18:U29" si="4">IF(Q18=0,"OK",IF(AND(Q18&gt;0,T18&lt;&gt;"",T18=INT(T18)),"OK","erreur"))</f>
        <v>OK</v>
      </c>
      <c r="W18" s="8"/>
      <c r="Y18" s="30" t="str">
        <f t="shared" si="1"/>
        <v>OK</v>
      </c>
      <c r="AA18" s="29">
        <f t="shared" si="2"/>
        <v>0</v>
      </c>
    </row>
    <row r="19" spans="2:27" ht="15" customHeight="1">
      <c r="B19" s="31" t="s">
        <v>121</v>
      </c>
      <c r="C19" s="22" t="str">
        <f>'F2 SAS'!C19</f>
        <v>Infirmier hospitalier gradué</v>
      </c>
      <c r="D19" s="8"/>
      <c r="E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109"/>
      <c r="Q19" s="29">
        <f t="shared" si="3"/>
        <v>0</v>
      </c>
      <c r="R19" s="110" t="str">
        <f t="shared" si="0"/>
        <v>OK</v>
      </c>
      <c r="T19" s="8"/>
      <c r="U19" s="110" t="str">
        <f t="shared" si="4"/>
        <v>OK</v>
      </c>
      <c r="W19" s="8"/>
      <c r="Y19" s="30" t="str">
        <f t="shared" si="1"/>
        <v>OK</v>
      </c>
      <c r="AA19" s="29">
        <f t="shared" si="2"/>
        <v>0</v>
      </c>
    </row>
    <row r="20" spans="2:27" ht="15" customHeight="1">
      <c r="B20" s="31" t="s">
        <v>121</v>
      </c>
      <c r="C20" s="22" t="str">
        <f>'F2 SAS'!C20</f>
        <v>Assistant social</v>
      </c>
      <c r="D20" s="8"/>
      <c r="E20" s="42"/>
      <c r="F20" s="8"/>
      <c r="G20" s="8"/>
      <c r="H20" s="8"/>
      <c r="I20" s="8"/>
      <c r="J20" s="8"/>
      <c r="K20" s="8"/>
      <c r="L20" s="8"/>
      <c r="M20" s="8"/>
      <c r="N20" s="8"/>
      <c r="O20" s="8"/>
      <c r="P20" s="109"/>
      <c r="Q20" s="29">
        <f t="shared" si="3"/>
        <v>0</v>
      </c>
      <c r="R20" s="110" t="str">
        <f t="shared" si="0"/>
        <v>OK</v>
      </c>
      <c r="T20" s="8"/>
      <c r="U20" s="110" t="str">
        <f t="shared" si="4"/>
        <v>OK</v>
      </c>
      <c r="W20" s="8"/>
      <c r="Y20" s="30" t="str">
        <f t="shared" si="1"/>
        <v>OK</v>
      </c>
      <c r="AA20" s="29">
        <f t="shared" si="2"/>
        <v>0</v>
      </c>
    </row>
    <row r="21" spans="2:27" ht="15" customHeight="1">
      <c r="B21" s="31" t="s">
        <v>121</v>
      </c>
      <c r="C21" s="22" t="str">
        <f>'F2 SAS'!C21</f>
        <v>Ergothérapeute</v>
      </c>
      <c r="D21" s="8"/>
      <c r="E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109"/>
      <c r="Q21" s="29">
        <f t="shared" si="3"/>
        <v>0</v>
      </c>
      <c r="R21" s="110" t="str">
        <f t="shared" si="0"/>
        <v>OK</v>
      </c>
      <c r="T21" s="8"/>
      <c r="U21" s="110" t="str">
        <f t="shared" si="4"/>
        <v>OK</v>
      </c>
      <c r="W21" s="8"/>
      <c r="Y21" s="30" t="str">
        <f t="shared" si="1"/>
        <v>OK</v>
      </c>
      <c r="AA21" s="29">
        <f t="shared" si="2"/>
        <v>0</v>
      </c>
    </row>
    <row r="22" spans="2:27" ht="15" customHeight="1">
      <c r="B22" s="31" t="s">
        <v>121</v>
      </c>
      <c r="C22" s="22" t="str">
        <f>'F2 SAS'!C22</f>
        <v>Kinésithérapeute</v>
      </c>
      <c r="D22" s="8"/>
      <c r="E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109"/>
      <c r="Q22" s="29">
        <f t="shared" si="3"/>
        <v>0</v>
      </c>
      <c r="R22" s="110" t="str">
        <f t="shared" si="0"/>
        <v>OK</v>
      </c>
      <c r="T22" s="8"/>
      <c r="U22" s="110" t="str">
        <f t="shared" si="4"/>
        <v>OK</v>
      </c>
      <c r="W22" s="8"/>
      <c r="Y22" s="30" t="str">
        <f t="shared" si="1"/>
        <v>OK</v>
      </c>
      <c r="AA22" s="29">
        <f t="shared" si="2"/>
        <v>0</v>
      </c>
    </row>
    <row r="23" spans="2:27" ht="15" customHeight="1">
      <c r="B23" s="31" t="s">
        <v>121</v>
      </c>
      <c r="C23" s="22" t="str">
        <f>'F2 SAS'!C23</f>
        <v>Psychomotricien</v>
      </c>
      <c r="D23" s="8"/>
      <c r="E23" s="42"/>
      <c r="F23" s="8"/>
      <c r="G23" s="8"/>
      <c r="H23" s="8"/>
      <c r="I23" s="8"/>
      <c r="J23" s="8"/>
      <c r="K23" s="8"/>
      <c r="L23" s="8"/>
      <c r="M23" s="8"/>
      <c r="N23" s="8"/>
      <c r="O23" s="8"/>
      <c r="P23" s="109"/>
      <c r="Q23" s="29">
        <f t="shared" si="3"/>
        <v>0</v>
      </c>
      <c r="R23" s="110" t="str">
        <f t="shared" si="0"/>
        <v>OK</v>
      </c>
      <c r="T23" s="8"/>
      <c r="U23" s="110" t="str">
        <f t="shared" si="4"/>
        <v>OK</v>
      </c>
      <c r="W23" s="8"/>
      <c r="Y23" s="30" t="str">
        <f t="shared" si="1"/>
        <v>OK</v>
      </c>
      <c r="AA23" s="29">
        <f t="shared" si="2"/>
        <v>0</v>
      </c>
    </row>
    <row r="24" spans="2:27" ht="15" customHeight="1">
      <c r="B24" s="31" t="s">
        <v>121</v>
      </c>
      <c r="C24" s="22" t="str">
        <f>'F2 SAS'!C24</f>
        <v>Pédagogue curatif</v>
      </c>
      <c r="D24" s="8"/>
      <c r="E24" s="42"/>
      <c r="F24" s="8"/>
      <c r="G24" s="8"/>
      <c r="H24" s="8"/>
      <c r="I24" s="8"/>
      <c r="J24" s="8"/>
      <c r="K24" s="8"/>
      <c r="L24" s="8"/>
      <c r="M24" s="8"/>
      <c r="N24" s="8"/>
      <c r="O24" s="8"/>
      <c r="P24" s="109"/>
      <c r="Q24" s="29">
        <f t="shared" si="3"/>
        <v>0</v>
      </c>
      <c r="R24" s="110" t="str">
        <f t="shared" si="0"/>
        <v>OK</v>
      </c>
      <c r="T24" s="8"/>
      <c r="U24" s="110" t="str">
        <f t="shared" si="4"/>
        <v>OK</v>
      </c>
      <c r="W24" s="8"/>
      <c r="Y24" s="30" t="str">
        <f t="shared" si="1"/>
        <v>OK</v>
      </c>
      <c r="AA24" s="29">
        <f t="shared" si="2"/>
        <v>0</v>
      </c>
    </row>
    <row r="25" spans="2:27" ht="15" customHeight="1">
      <c r="B25" s="31" t="s">
        <v>121</v>
      </c>
      <c r="C25" s="22" t="str">
        <f>'F2 SAS'!C25</f>
        <v>Diététicien</v>
      </c>
      <c r="D25" s="8"/>
      <c r="E25" s="42"/>
      <c r="F25" s="8"/>
      <c r="G25" s="8"/>
      <c r="H25" s="8"/>
      <c r="I25" s="8"/>
      <c r="J25" s="8"/>
      <c r="K25" s="8"/>
      <c r="L25" s="8"/>
      <c r="M25" s="8"/>
      <c r="N25" s="8"/>
      <c r="O25" s="8"/>
      <c r="P25" s="109"/>
      <c r="Q25" s="29">
        <f t="shared" si="3"/>
        <v>0</v>
      </c>
      <c r="R25" s="110" t="str">
        <f t="shared" si="0"/>
        <v>OK</v>
      </c>
      <c r="T25" s="8"/>
      <c r="U25" s="110" t="str">
        <f t="shared" si="4"/>
        <v>OK</v>
      </c>
      <c r="W25" s="8"/>
      <c r="Y25" s="30" t="str">
        <f t="shared" si="1"/>
        <v>OK</v>
      </c>
      <c r="AA25" s="29">
        <f t="shared" si="2"/>
        <v>0</v>
      </c>
    </row>
    <row r="26" spans="2:27" ht="15" customHeight="1">
      <c r="B26" s="31" t="s">
        <v>120</v>
      </c>
      <c r="C26" s="22" t="str">
        <f>'F2 SAS'!C26</f>
        <v>Infirmier anesthésiste / masseur</v>
      </c>
      <c r="D26" s="8"/>
      <c r="E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109"/>
      <c r="Q26" s="29">
        <f t="shared" si="3"/>
        <v>0</v>
      </c>
      <c r="R26" s="110" t="str">
        <f t="shared" si="0"/>
        <v>OK</v>
      </c>
      <c r="T26" s="8"/>
      <c r="U26" s="110" t="str">
        <f t="shared" si="4"/>
        <v>OK</v>
      </c>
      <c r="W26" s="8"/>
      <c r="Y26" s="30" t="str">
        <f t="shared" si="1"/>
        <v>OK</v>
      </c>
      <c r="AA26" s="29">
        <f t="shared" si="2"/>
        <v>0</v>
      </c>
    </row>
    <row r="27" spans="2:27" ht="15" customHeight="1">
      <c r="B27" s="31" t="s">
        <v>120</v>
      </c>
      <c r="C27" s="22" t="str">
        <f>'F2 SAS'!C27</f>
        <v>Infirmier psychiatrique</v>
      </c>
      <c r="D27" s="8"/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109"/>
      <c r="Q27" s="29">
        <f t="shared" si="3"/>
        <v>0</v>
      </c>
      <c r="R27" s="110" t="str">
        <f t="shared" si="0"/>
        <v>OK</v>
      </c>
      <c r="T27" s="8"/>
      <c r="U27" s="110" t="str">
        <f t="shared" si="4"/>
        <v>OK</v>
      </c>
      <c r="W27" s="8"/>
      <c r="Y27" s="30" t="str">
        <f t="shared" si="1"/>
        <v>OK</v>
      </c>
      <c r="AA27" s="29">
        <f t="shared" si="2"/>
        <v>0</v>
      </c>
    </row>
    <row r="28" spans="2:27" ht="15" customHeight="1">
      <c r="B28" s="31" t="s">
        <v>119</v>
      </c>
      <c r="C28" s="22" t="str">
        <f>'F2 SAS'!C28</f>
        <v>Infirmier</v>
      </c>
      <c r="D28" s="8"/>
      <c r="E28" s="42"/>
      <c r="F28" s="8"/>
      <c r="G28" s="8"/>
      <c r="H28" s="8"/>
      <c r="I28" s="8"/>
      <c r="J28" s="8"/>
      <c r="K28" s="8"/>
      <c r="L28" s="8"/>
      <c r="M28" s="8"/>
      <c r="N28" s="8"/>
      <c r="O28" s="8"/>
      <c r="P28" s="109"/>
      <c r="Q28" s="29">
        <f t="shared" si="3"/>
        <v>0</v>
      </c>
      <c r="R28" s="110" t="str">
        <f t="shared" si="0"/>
        <v>OK</v>
      </c>
      <c r="T28" s="8"/>
      <c r="U28" s="110" t="str">
        <f t="shared" si="4"/>
        <v>OK</v>
      </c>
      <c r="W28" s="8"/>
      <c r="Y28" s="30" t="str">
        <f t="shared" si="1"/>
        <v>OK</v>
      </c>
      <c r="AA28" s="29">
        <f t="shared" si="2"/>
        <v>0</v>
      </c>
    </row>
    <row r="29" spans="2:27" ht="15" customHeight="1">
      <c r="B29" s="31" t="s">
        <v>117</v>
      </c>
      <c r="C29" s="20" t="str">
        <f>'F2 SAS'!C29</f>
        <v>Aide soignant</v>
      </c>
      <c r="D29" s="8"/>
      <c r="E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109"/>
      <c r="Q29" s="111">
        <f t="shared" si="3"/>
        <v>0</v>
      </c>
      <c r="R29" s="110" t="str">
        <f t="shared" si="0"/>
        <v>OK</v>
      </c>
      <c r="T29" s="8"/>
      <c r="U29" s="110" t="str">
        <f t="shared" si="4"/>
        <v>OK</v>
      </c>
      <c r="W29" s="8"/>
      <c r="Y29" s="30" t="str">
        <f t="shared" si="1"/>
        <v>OK</v>
      </c>
      <c r="AA29" s="29">
        <f t="shared" si="2"/>
        <v>0</v>
      </c>
    </row>
    <row r="30" spans="2:27" ht="15" customHeight="1">
      <c r="B30" s="23"/>
      <c r="C30" s="27" t="s">
        <v>12</v>
      </c>
      <c r="D30" s="141"/>
      <c r="E30" s="42"/>
      <c r="F30" s="142"/>
      <c r="G30" s="143"/>
      <c r="H30" s="143"/>
      <c r="I30" s="143"/>
      <c r="J30" s="143"/>
      <c r="K30" s="143"/>
      <c r="L30" s="143"/>
      <c r="M30" s="143"/>
      <c r="N30" s="143"/>
      <c r="O30" s="141"/>
      <c r="P30" s="114"/>
      <c r="Q30" s="11"/>
      <c r="R30" s="115"/>
      <c r="T30" s="144"/>
      <c r="U30" s="115"/>
      <c r="W30" s="144"/>
      <c r="Y30" s="33"/>
      <c r="AA30" s="11"/>
    </row>
    <row r="31" spans="2:27" ht="15" customHeight="1">
      <c r="B31" s="31" t="s">
        <v>122</v>
      </c>
      <c r="C31" s="22" t="str">
        <f>'F2 SAS'!C31</f>
        <v>Universitaire psychologue</v>
      </c>
      <c r="D31" s="8"/>
      <c r="E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109"/>
      <c r="Q31" s="116">
        <f t="shared" ref="Q31:Q36" si="5">SUM(F31:O31)</f>
        <v>0</v>
      </c>
      <c r="R31" s="110" t="str">
        <f t="shared" ref="R31:R36" si="6">IF(Q31=D31,"OK",IF(D31&lt;&gt;Q31,"erreur"))</f>
        <v>OK</v>
      </c>
      <c r="T31" s="8"/>
      <c r="U31" s="110" t="str">
        <f t="shared" ref="U31:U36" si="7">IF(Q31=0,"OK",IF(AND(Q31&gt;0,T31&lt;&gt;"",T31=INT(T31)),"OK","erreur"))</f>
        <v>OK</v>
      </c>
      <c r="W31" s="8"/>
      <c r="Y31" s="30" t="str">
        <f t="shared" ref="Y31:Y36" si="8">IF(D31="",IF(W31="","OK","erreur"),IF(W31&lt;&gt;"","OK","erreur"))</f>
        <v>OK</v>
      </c>
      <c r="AA31" s="29">
        <f t="shared" ref="AA31:AA36" si="9">IFERROR(+W31*AA$60/W$60,0)</f>
        <v>0</v>
      </c>
    </row>
    <row r="32" spans="2:27" ht="15" customHeight="1">
      <c r="B32" s="31" t="s">
        <v>121</v>
      </c>
      <c r="C32" s="22" t="str">
        <f>'F2 SAS'!C32</f>
        <v>Educateur gradué</v>
      </c>
      <c r="D32" s="8"/>
      <c r="E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109"/>
      <c r="Q32" s="29">
        <f t="shared" si="5"/>
        <v>0</v>
      </c>
      <c r="R32" s="110" t="str">
        <f t="shared" si="6"/>
        <v>OK</v>
      </c>
      <c r="T32" s="8"/>
      <c r="U32" s="110" t="str">
        <f t="shared" si="7"/>
        <v>OK</v>
      </c>
      <c r="W32" s="8"/>
      <c r="Y32" s="30" t="str">
        <f t="shared" si="8"/>
        <v>OK</v>
      </c>
      <c r="AA32" s="29">
        <f t="shared" si="9"/>
        <v>0</v>
      </c>
    </row>
    <row r="33" spans="2:27" ht="15" customHeight="1">
      <c r="B33" s="31" t="s">
        <v>118</v>
      </c>
      <c r="C33" s="22" t="str">
        <f>'F2 SAS'!C33</f>
        <v>Educateur instructeur (bac)</v>
      </c>
      <c r="D33" s="8"/>
      <c r="E33" s="42"/>
      <c r="F33" s="8"/>
      <c r="G33" s="8"/>
      <c r="H33" s="8"/>
      <c r="I33" s="8"/>
      <c r="J33" s="8"/>
      <c r="K33" s="8"/>
      <c r="L33" s="8"/>
      <c r="M33" s="8"/>
      <c r="N33" s="8"/>
      <c r="O33" s="8"/>
      <c r="P33" s="114"/>
      <c r="Q33" s="29">
        <f t="shared" si="5"/>
        <v>0</v>
      </c>
      <c r="R33" s="110" t="str">
        <f t="shared" si="6"/>
        <v>OK</v>
      </c>
      <c r="T33" s="8"/>
      <c r="U33" s="110" t="str">
        <f t="shared" si="7"/>
        <v>OK</v>
      </c>
      <c r="W33" s="8"/>
      <c r="Y33" s="30" t="str">
        <f t="shared" si="8"/>
        <v>OK</v>
      </c>
      <c r="AA33" s="29">
        <f t="shared" si="9"/>
        <v>0</v>
      </c>
    </row>
    <row r="34" spans="2:27" ht="15" customHeight="1">
      <c r="B34" s="31" t="s">
        <v>118</v>
      </c>
      <c r="C34" s="22" t="str">
        <f>'F2 SAS'!C34</f>
        <v>Educateur diplômé</v>
      </c>
      <c r="D34" s="8"/>
      <c r="E34" s="42"/>
      <c r="F34" s="8"/>
      <c r="G34" s="8"/>
      <c r="H34" s="8"/>
      <c r="I34" s="8"/>
      <c r="J34" s="8"/>
      <c r="K34" s="8"/>
      <c r="L34" s="8"/>
      <c r="M34" s="8"/>
      <c r="N34" s="8"/>
      <c r="O34" s="8"/>
      <c r="P34" s="114"/>
      <c r="Q34" s="29">
        <f t="shared" si="5"/>
        <v>0</v>
      </c>
      <c r="R34" s="110" t="str">
        <f t="shared" si="6"/>
        <v>OK</v>
      </c>
      <c r="T34" s="8"/>
      <c r="U34" s="110" t="str">
        <f t="shared" si="7"/>
        <v>OK</v>
      </c>
      <c r="W34" s="8"/>
      <c r="Y34" s="30" t="str">
        <f t="shared" si="8"/>
        <v>OK</v>
      </c>
      <c r="AA34" s="29">
        <f t="shared" si="9"/>
        <v>0</v>
      </c>
    </row>
    <row r="35" spans="2:27" ht="15" customHeight="1">
      <c r="B35" s="31" t="s">
        <v>117</v>
      </c>
      <c r="C35" s="22" t="str">
        <f>'F2 SAS'!C35</f>
        <v>Educateur instructeur</v>
      </c>
      <c r="D35" s="8"/>
      <c r="E35" s="42"/>
      <c r="F35" s="8"/>
      <c r="G35" s="8"/>
      <c r="H35" s="8"/>
      <c r="I35" s="8"/>
      <c r="J35" s="8"/>
      <c r="K35" s="8"/>
      <c r="L35" s="8"/>
      <c r="M35" s="8"/>
      <c r="N35" s="8"/>
      <c r="O35" s="8"/>
      <c r="P35" s="114"/>
      <c r="Q35" s="29">
        <f t="shared" si="5"/>
        <v>0</v>
      </c>
      <c r="R35" s="110" t="str">
        <f t="shared" si="6"/>
        <v>OK</v>
      </c>
      <c r="T35" s="8"/>
      <c r="U35" s="110" t="str">
        <f t="shared" si="7"/>
        <v>OK</v>
      </c>
      <c r="W35" s="8"/>
      <c r="Y35" s="30" t="str">
        <f t="shared" si="8"/>
        <v>OK</v>
      </c>
      <c r="AA35" s="29">
        <f t="shared" si="9"/>
        <v>0</v>
      </c>
    </row>
    <row r="36" spans="2:27" ht="15" customHeight="1">
      <c r="B36" s="31" t="s">
        <v>114</v>
      </c>
      <c r="C36" s="22" t="str">
        <f>'F2 SAS'!C36</f>
        <v>Salarié non diplômé</v>
      </c>
      <c r="D36" s="8"/>
      <c r="E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114"/>
      <c r="Q36" s="111">
        <f t="shared" si="5"/>
        <v>0</v>
      </c>
      <c r="R36" s="110" t="str">
        <f t="shared" si="6"/>
        <v>OK</v>
      </c>
      <c r="T36" s="8"/>
      <c r="U36" s="110" t="str">
        <f t="shared" si="7"/>
        <v>OK</v>
      </c>
      <c r="W36" s="8"/>
      <c r="Y36" s="30" t="str">
        <f t="shared" si="8"/>
        <v>OK</v>
      </c>
      <c r="AA36" s="29">
        <f t="shared" si="9"/>
        <v>0</v>
      </c>
    </row>
    <row r="37" spans="2:27" ht="15" customHeight="1">
      <c r="B37" s="23"/>
      <c r="C37" s="27" t="s">
        <v>21</v>
      </c>
      <c r="D37" s="141"/>
      <c r="E37" s="42"/>
      <c r="F37" s="142"/>
      <c r="G37" s="143"/>
      <c r="H37" s="143"/>
      <c r="I37" s="143"/>
      <c r="J37" s="143"/>
      <c r="K37" s="143"/>
      <c r="L37" s="143"/>
      <c r="M37" s="143"/>
      <c r="N37" s="143"/>
      <c r="O37" s="141"/>
      <c r="P37" s="114"/>
      <c r="Q37" s="11"/>
      <c r="R37" s="115"/>
      <c r="T37" s="144"/>
      <c r="U37" s="115"/>
      <c r="W37" s="144"/>
      <c r="Y37" s="33"/>
      <c r="AA37" s="11"/>
    </row>
    <row r="38" spans="2:27" ht="15" customHeight="1">
      <c r="B38" s="34" t="s">
        <v>117</v>
      </c>
      <c r="C38" s="20" t="str">
        <f>'F2 SAS'!C38</f>
        <v>Salarié avec CATP ou CAP</v>
      </c>
      <c r="D38" s="8"/>
      <c r="E38" s="42"/>
      <c r="F38" s="8"/>
      <c r="G38" s="8"/>
      <c r="H38" s="8"/>
      <c r="I38" s="8"/>
      <c r="J38" s="8"/>
      <c r="K38" s="8"/>
      <c r="L38" s="8"/>
      <c r="M38" s="8"/>
      <c r="N38" s="8"/>
      <c r="O38" s="8"/>
      <c r="P38" s="114"/>
      <c r="Q38" s="116">
        <f t="shared" ref="Q38:Q42" si="10">SUM(F38:O38)</f>
        <v>0</v>
      </c>
      <c r="R38" s="110" t="str">
        <f t="shared" ref="R38:R42" si="11">IF(Q38=D38,"OK",IF(D38&lt;&gt;Q38,"erreur"))</f>
        <v>OK</v>
      </c>
      <c r="T38" s="8"/>
      <c r="U38" s="110" t="str">
        <f t="shared" ref="U38:U42" si="12">IF(Q38=0,"OK",IF(AND(Q38&gt;0,T38&lt;&gt;"",T38=INT(T38)),"OK","erreur"))</f>
        <v>OK</v>
      </c>
      <c r="W38" s="8"/>
      <c r="Y38" s="30" t="str">
        <f t="shared" ref="Y38:Y42" si="13">IF(D38="",IF(W38="","OK","erreur"),IF(W38&lt;&gt;"","OK","erreur"))</f>
        <v>OK</v>
      </c>
      <c r="AA38" s="29">
        <f>IFERROR(+W38*AA$60/W$60,0)</f>
        <v>0</v>
      </c>
    </row>
    <row r="39" spans="2:27" ht="15" customHeight="1">
      <c r="B39" s="34" t="s">
        <v>117</v>
      </c>
      <c r="C39" s="20" t="str">
        <f>'F2 SAS'!C39</f>
        <v>Auxiliaire de vie/Auxiliaire économe</v>
      </c>
      <c r="D39" s="8"/>
      <c r="E39" s="42"/>
      <c r="F39" s="8"/>
      <c r="G39" s="8"/>
      <c r="H39" s="8"/>
      <c r="I39" s="8"/>
      <c r="J39" s="8"/>
      <c r="K39" s="8"/>
      <c r="L39" s="8"/>
      <c r="M39" s="8"/>
      <c r="N39" s="8"/>
      <c r="O39" s="8"/>
      <c r="P39" s="114"/>
      <c r="Q39" s="29">
        <f t="shared" si="10"/>
        <v>0</v>
      </c>
      <c r="R39" s="110" t="str">
        <f t="shared" si="11"/>
        <v>OK</v>
      </c>
      <c r="T39" s="8"/>
      <c r="U39" s="110" t="str">
        <f t="shared" si="12"/>
        <v>OK</v>
      </c>
      <c r="W39" s="8"/>
      <c r="Y39" s="30" t="str">
        <f t="shared" si="13"/>
        <v>OK</v>
      </c>
      <c r="AA39" s="29">
        <f>IFERROR(+W39*AA$60/W$60,0)</f>
        <v>0</v>
      </c>
    </row>
    <row r="40" spans="2:27" ht="15" customHeight="1">
      <c r="B40" s="34" t="s">
        <v>116</v>
      </c>
      <c r="C40" s="20" t="str">
        <f>'F2 SAS'!C40</f>
        <v>Aide socio-familiale</v>
      </c>
      <c r="D40" s="8"/>
      <c r="E40" s="42"/>
      <c r="F40" s="8"/>
      <c r="G40" s="8"/>
      <c r="H40" s="8"/>
      <c r="I40" s="8"/>
      <c r="J40" s="8"/>
      <c r="K40" s="8"/>
      <c r="L40" s="8"/>
      <c r="M40" s="8"/>
      <c r="N40" s="8"/>
      <c r="O40" s="8"/>
      <c r="P40" s="114"/>
      <c r="Q40" s="29">
        <f t="shared" si="10"/>
        <v>0</v>
      </c>
      <c r="R40" s="110" t="str">
        <f t="shared" si="11"/>
        <v>OK</v>
      </c>
      <c r="T40" s="8"/>
      <c r="U40" s="110" t="str">
        <f t="shared" si="12"/>
        <v>OK</v>
      </c>
      <c r="W40" s="8"/>
      <c r="Y40" s="30" t="str">
        <f t="shared" si="13"/>
        <v>OK</v>
      </c>
      <c r="AA40" s="29">
        <f>IFERROR(+W40*AA$60/W$60,0)</f>
        <v>0</v>
      </c>
    </row>
    <row r="41" spans="2:27" ht="15" customHeight="1">
      <c r="B41" s="34" t="s">
        <v>115</v>
      </c>
      <c r="C41" s="20" t="str">
        <f>'F2 SAS'!C41</f>
        <v>Aide socio-familiale en formation</v>
      </c>
      <c r="D41" s="8"/>
      <c r="E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114"/>
      <c r="Q41" s="29">
        <f t="shared" si="10"/>
        <v>0</v>
      </c>
      <c r="R41" s="110" t="str">
        <f t="shared" si="11"/>
        <v>OK</v>
      </c>
      <c r="T41" s="8"/>
      <c r="U41" s="110" t="str">
        <f t="shared" si="12"/>
        <v>OK</v>
      </c>
      <c r="W41" s="8"/>
      <c r="Y41" s="30" t="str">
        <f t="shared" si="13"/>
        <v>OK</v>
      </c>
      <c r="AA41" s="29">
        <f>IFERROR(+W41*AA$60/W$60,0)</f>
        <v>0</v>
      </c>
    </row>
    <row r="42" spans="2:27" ht="15" customHeight="1">
      <c r="B42" s="34" t="s">
        <v>114</v>
      </c>
      <c r="C42" s="20" t="str">
        <f>'F2 SAS'!C42</f>
        <v>Salarié non diplômé</v>
      </c>
      <c r="D42" s="8"/>
      <c r="E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114"/>
      <c r="Q42" s="29">
        <f t="shared" si="10"/>
        <v>0</v>
      </c>
      <c r="R42" s="110" t="str">
        <f t="shared" si="11"/>
        <v>OK</v>
      </c>
      <c r="T42" s="8"/>
      <c r="U42" s="110" t="str">
        <f t="shared" si="12"/>
        <v>OK</v>
      </c>
      <c r="W42" s="8"/>
      <c r="Y42" s="30" t="str">
        <f t="shared" si="13"/>
        <v>OK</v>
      </c>
      <c r="AA42" s="29">
        <f>IFERROR(+W42*AA$60/W$60,0)</f>
        <v>0</v>
      </c>
    </row>
    <row r="43" spans="2:27" ht="15" customHeight="1">
      <c r="B43" s="23" t="s">
        <v>18</v>
      </c>
      <c r="C43" s="24"/>
      <c r="D43" s="141"/>
      <c r="E43" s="42"/>
      <c r="F43" s="142"/>
      <c r="G43" s="143"/>
      <c r="H43" s="143"/>
      <c r="I43" s="143"/>
      <c r="J43" s="143"/>
      <c r="K43" s="143"/>
      <c r="L43" s="143"/>
      <c r="M43" s="143"/>
      <c r="N43" s="143"/>
      <c r="O43" s="141"/>
      <c r="P43" s="114"/>
      <c r="Q43" s="11"/>
      <c r="R43" s="115"/>
      <c r="T43" s="144"/>
      <c r="U43" s="115"/>
      <c r="W43" s="145"/>
      <c r="Y43" s="33"/>
      <c r="AA43" s="11"/>
    </row>
    <row r="44" spans="2:27" ht="15" customHeight="1">
      <c r="B44" s="31" t="s">
        <v>122</v>
      </c>
      <c r="C44" s="22" t="str">
        <f>'F2 SAS'!C44</f>
        <v>Universitaire</v>
      </c>
      <c r="D44" s="8"/>
      <c r="E44" s="42"/>
      <c r="F44" s="8"/>
      <c r="G44" s="8"/>
      <c r="H44" s="8"/>
      <c r="I44" s="8"/>
      <c r="J44" s="8"/>
      <c r="K44" s="8"/>
      <c r="L44" s="8"/>
      <c r="M44" s="8"/>
      <c r="N44" s="8"/>
      <c r="O44" s="8"/>
      <c r="P44" s="109"/>
      <c r="Q44" s="29">
        <f t="shared" ref="Q44:Q51" si="14">SUM(F44:O44)</f>
        <v>0</v>
      </c>
      <c r="R44" s="110" t="str">
        <f t="shared" ref="R44:R51" si="15">IF(Q44=D44,"OK",IF(D44&lt;&gt;Q44,"erreur"))</f>
        <v>OK</v>
      </c>
      <c r="T44" s="8"/>
      <c r="U44" s="110" t="str">
        <f t="shared" ref="U44:U51" si="16">IF(Q44=0,"OK",IF(AND(Q44&gt;0,T44&lt;&gt;"",T44=INT(T44)),"OK","erreur"))</f>
        <v>OK</v>
      </c>
      <c r="W44" s="8"/>
      <c r="Y44" s="30" t="str">
        <f t="shared" ref="Y44:Y51" si="17">IF(D44="",IF(W44="","OK","erreur"),IF(W44&lt;&gt;"","OK","erreur"))</f>
        <v>OK</v>
      </c>
      <c r="AA44" s="29">
        <f t="shared" ref="AA44:AA51" si="18">IFERROR(+W44*AA$60/W$60,0)</f>
        <v>0</v>
      </c>
    </row>
    <row r="45" spans="2:27" ht="15" customHeight="1">
      <c r="B45" s="31" t="s">
        <v>121</v>
      </c>
      <c r="C45" s="22" t="str">
        <f>'F2 SAS'!C45</f>
        <v>Bachelor</v>
      </c>
      <c r="D45" s="8"/>
      <c r="E45" s="42"/>
      <c r="F45" s="8"/>
      <c r="G45" s="8"/>
      <c r="H45" s="8"/>
      <c r="I45" s="8"/>
      <c r="J45" s="8"/>
      <c r="K45" s="8"/>
      <c r="L45" s="8"/>
      <c r="M45" s="8"/>
      <c r="N45" s="8"/>
      <c r="O45" s="8"/>
      <c r="P45" s="109"/>
      <c r="Q45" s="29">
        <f t="shared" si="14"/>
        <v>0</v>
      </c>
      <c r="R45" s="110" t="str">
        <f t="shared" si="15"/>
        <v>OK</v>
      </c>
      <c r="T45" s="8"/>
      <c r="U45" s="110" t="str">
        <f t="shared" si="16"/>
        <v>OK</v>
      </c>
      <c r="W45" s="8"/>
      <c r="Y45" s="30" t="str">
        <f t="shared" si="17"/>
        <v>OK</v>
      </c>
      <c r="AA45" s="29">
        <f t="shared" si="18"/>
        <v>0</v>
      </c>
    </row>
    <row r="46" spans="2:27" ht="15" customHeight="1">
      <c r="B46" s="31" t="s">
        <v>119</v>
      </c>
      <c r="C46" s="22" t="str">
        <f>'F2 SAS'!C46</f>
        <v>BTS</v>
      </c>
      <c r="D46" s="8"/>
      <c r="E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109"/>
      <c r="Q46" s="29">
        <f t="shared" si="14"/>
        <v>0</v>
      </c>
      <c r="R46" s="110" t="str">
        <f t="shared" si="15"/>
        <v>OK</v>
      </c>
      <c r="T46" s="8"/>
      <c r="U46" s="110" t="str">
        <f t="shared" si="16"/>
        <v>OK</v>
      </c>
      <c r="W46" s="8"/>
      <c r="Y46" s="30" t="str">
        <f t="shared" si="17"/>
        <v>OK</v>
      </c>
      <c r="AA46" s="29">
        <f t="shared" si="18"/>
        <v>0</v>
      </c>
    </row>
    <row r="47" spans="2:27" ht="15" customHeight="1">
      <c r="B47" s="31" t="s">
        <v>118</v>
      </c>
      <c r="C47" s="22" t="str">
        <f>'F2 SAS'!C47</f>
        <v>Bac</v>
      </c>
      <c r="D47" s="8"/>
      <c r="E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109"/>
      <c r="Q47" s="29">
        <f t="shared" si="14"/>
        <v>0</v>
      </c>
      <c r="R47" s="110" t="str">
        <f t="shared" si="15"/>
        <v>OK</v>
      </c>
      <c r="T47" s="8"/>
      <c r="U47" s="110" t="str">
        <f t="shared" si="16"/>
        <v>OK</v>
      </c>
      <c r="W47" s="8"/>
      <c r="Y47" s="30" t="str">
        <f t="shared" si="17"/>
        <v>OK</v>
      </c>
      <c r="AA47" s="29">
        <f t="shared" si="18"/>
        <v>0</v>
      </c>
    </row>
    <row r="48" spans="2:27" ht="15" customHeight="1">
      <c r="B48" s="31" t="s">
        <v>117</v>
      </c>
      <c r="C48" s="22" t="str">
        <f>'F2 SAS'!C48</f>
        <v>Salarié avec 3ième sec. ou ens. moyen</v>
      </c>
      <c r="D48" s="8"/>
      <c r="E48" s="42"/>
      <c r="F48" s="8"/>
      <c r="G48" s="8"/>
      <c r="H48" s="8"/>
      <c r="I48" s="8"/>
      <c r="J48" s="8"/>
      <c r="K48" s="8"/>
      <c r="L48" s="8"/>
      <c r="M48" s="8"/>
      <c r="N48" s="8"/>
      <c r="O48" s="8"/>
      <c r="P48" s="109"/>
      <c r="Q48" s="29">
        <f t="shared" si="14"/>
        <v>0</v>
      </c>
      <c r="R48" s="110" t="str">
        <f t="shared" si="15"/>
        <v>OK</v>
      </c>
      <c r="T48" s="8"/>
      <c r="U48" s="110" t="str">
        <f t="shared" si="16"/>
        <v>OK</v>
      </c>
      <c r="W48" s="8"/>
      <c r="Y48" s="30" t="str">
        <f t="shared" si="17"/>
        <v>OK</v>
      </c>
      <c r="AA48" s="29">
        <f t="shared" si="18"/>
        <v>0</v>
      </c>
    </row>
    <row r="49" spans="2:28" ht="15" customHeight="1">
      <c r="B49" s="31" t="s">
        <v>116</v>
      </c>
      <c r="C49" s="22" t="str">
        <f>'F2 SAS'!C49</f>
        <v>Salarié avec 5ième sec. ou 9ième moyen</v>
      </c>
      <c r="D49" s="8"/>
      <c r="E49" s="42"/>
      <c r="F49" s="8"/>
      <c r="G49" s="8"/>
      <c r="H49" s="8"/>
      <c r="I49" s="8"/>
      <c r="J49" s="8"/>
      <c r="K49" s="8"/>
      <c r="L49" s="8"/>
      <c r="M49" s="8"/>
      <c r="N49" s="8"/>
      <c r="O49" s="8"/>
      <c r="P49" s="109"/>
      <c r="Q49" s="29">
        <f t="shared" si="14"/>
        <v>0</v>
      </c>
      <c r="R49" s="110" t="str">
        <f t="shared" si="15"/>
        <v>OK</v>
      </c>
      <c r="T49" s="8"/>
      <c r="U49" s="110" t="str">
        <f t="shared" si="16"/>
        <v>OK</v>
      </c>
      <c r="W49" s="8"/>
      <c r="Y49" s="30" t="str">
        <f t="shared" si="17"/>
        <v>OK</v>
      </c>
      <c r="AA49" s="29">
        <f t="shared" si="18"/>
        <v>0</v>
      </c>
    </row>
    <row r="50" spans="2:28" ht="15" customHeight="1">
      <c r="B50" s="31" t="s">
        <v>114</v>
      </c>
      <c r="C50" s="22" t="str">
        <f>'F2 SAS'!C50</f>
        <v>Salarié sans 5ième sec. ou 9ième moyen</v>
      </c>
      <c r="D50" s="8"/>
      <c r="E50" s="42"/>
      <c r="F50" s="8"/>
      <c r="G50" s="8"/>
      <c r="H50" s="8"/>
      <c r="I50" s="8"/>
      <c r="J50" s="8"/>
      <c r="K50" s="8"/>
      <c r="L50" s="8"/>
      <c r="M50" s="8"/>
      <c r="N50" s="8"/>
      <c r="O50" s="8"/>
      <c r="P50" s="109"/>
      <c r="Q50" s="29">
        <f t="shared" si="14"/>
        <v>0</v>
      </c>
      <c r="R50" s="110" t="str">
        <f t="shared" si="15"/>
        <v>OK</v>
      </c>
      <c r="T50" s="8"/>
      <c r="U50" s="110" t="str">
        <f t="shared" si="16"/>
        <v>OK</v>
      </c>
      <c r="W50" s="8"/>
      <c r="Y50" s="30" t="str">
        <f t="shared" si="17"/>
        <v>OK</v>
      </c>
      <c r="AA50" s="29">
        <f t="shared" si="18"/>
        <v>0</v>
      </c>
    </row>
    <row r="51" spans="2:28" ht="15" customHeight="1">
      <c r="B51" s="31" t="s">
        <v>114</v>
      </c>
      <c r="C51" s="22" t="str">
        <f>'F2 SAS'!C51</f>
        <v>Salarié non diplômé</v>
      </c>
      <c r="D51" s="8"/>
      <c r="E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109"/>
      <c r="Q51" s="111">
        <f t="shared" si="14"/>
        <v>0</v>
      </c>
      <c r="R51" s="110" t="str">
        <f t="shared" si="15"/>
        <v>OK</v>
      </c>
      <c r="T51" s="8"/>
      <c r="U51" s="110" t="str">
        <f t="shared" si="16"/>
        <v>OK</v>
      </c>
      <c r="W51" s="8"/>
      <c r="Y51" s="30" t="str">
        <f t="shared" si="17"/>
        <v>OK</v>
      </c>
      <c r="AA51" s="29">
        <f t="shared" si="18"/>
        <v>0</v>
      </c>
    </row>
    <row r="52" spans="2:28" ht="15" customHeight="1">
      <c r="B52" s="23" t="s">
        <v>34</v>
      </c>
      <c r="C52" s="24"/>
      <c r="D52" s="141"/>
      <c r="E52" s="42"/>
      <c r="F52" s="142"/>
      <c r="G52" s="143"/>
      <c r="H52" s="143"/>
      <c r="I52" s="143"/>
      <c r="J52" s="143"/>
      <c r="K52" s="143"/>
      <c r="L52" s="143"/>
      <c r="M52" s="143"/>
      <c r="N52" s="143"/>
      <c r="O52" s="141"/>
      <c r="P52" s="114"/>
      <c r="Q52" s="11"/>
      <c r="R52" s="115"/>
      <c r="T52" s="144"/>
      <c r="U52" s="115"/>
      <c r="W52" s="144"/>
      <c r="Y52" s="33"/>
      <c r="AA52" s="11"/>
    </row>
    <row r="53" spans="2:28" ht="15" customHeight="1">
      <c r="B53" s="34" t="s">
        <v>117</v>
      </c>
      <c r="C53" s="20" t="str">
        <f>'F2 SAS'!C53</f>
        <v>Salarié avec CATP ou CAP</v>
      </c>
      <c r="D53" s="8"/>
      <c r="E53" s="42"/>
      <c r="F53" s="8"/>
      <c r="G53" s="8"/>
      <c r="H53" s="8"/>
      <c r="I53" s="8"/>
      <c r="J53" s="8"/>
      <c r="K53" s="8"/>
      <c r="L53" s="8"/>
      <c r="M53" s="8"/>
      <c r="N53" s="8"/>
      <c r="O53" s="8"/>
      <c r="P53" s="109"/>
      <c r="Q53" s="116">
        <f t="shared" ref="Q53:Q58" si="19">SUM(F53:O53)</f>
        <v>0</v>
      </c>
      <c r="R53" s="110" t="str">
        <f t="shared" ref="R53:R58" si="20">IF(Q53=D53,"OK",IF(D53&lt;&gt;Q53,"erreur"))</f>
        <v>OK</v>
      </c>
      <c r="T53" s="8"/>
      <c r="U53" s="110" t="str">
        <f t="shared" ref="U53:U58" si="21">IF(Q53=0,"OK",IF(AND(Q53&gt;0,T53&lt;&gt;"",T53=INT(T53)),"OK","erreur"))</f>
        <v>OK</v>
      </c>
      <c r="W53" s="8"/>
      <c r="Y53" s="30" t="str">
        <f t="shared" ref="Y53:Y58" si="22">IF(D53="",IF(W53="","OK","erreur"),IF(W53&lt;&gt;"","OK","erreur"))</f>
        <v>OK</v>
      </c>
      <c r="AA53" s="29">
        <f t="shared" ref="AA53:AA58" si="23">IFERROR(+W53*AA$60/W$60,0)</f>
        <v>0</v>
      </c>
    </row>
    <row r="54" spans="2:28" ht="15" customHeight="1">
      <c r="B54" s="34" t="s">
        <v>115</v>
      </c>
      <c r="C54" s="20" t="str">
        <f>'F2 SAS'!C54</f>
        <v>Salarié sans CATP</v>
      </c>
      <c r="D54" s="8"/>
      <c r="E54" s="42"/>
      <c r="F54" s="8"/>
      <c r="G54" s="8"/>
      <c r="H54" s="8"/>
      <c r="I54" s="8"/>
      <c r="J54" s="8"/>
      <c r="K54" s="8"/>
      <c r="L54" s="8"/>
      <c r="M54" s="8"/>
      <c r="N54" s="8"/>
      <c r="O54" s="8"/>
      <c r="P54" s="109"/>
      <c r="Q54" s="29">
        <f t="shared" si="19"/>
        <v>0</v>
      </c>
      <c r="R54" s="110" t="str">
        <f t="shared" si="20"/>
        <v>OK</v>
      </c>
      <c r="T54" s="8"/>
      <c r="U54" s="110" t="str">
        <f t="shared" si="21"/>
        <v>OK</v>
      </c>
      <c r="W54" s="8"/>
      <c r="Y54" s="30" t="str">
        <f t="shared" si="22"/>
        <v>OK</v>
      </c>
      <c r="AA54" s="29">
        <f t="shared" si="23"/>
        <v>0</v>
      </c>
    </row>
    <row r="55" spans="2:28" ht="15" customHeight="1">
      <c r="B55" s="34" t="s">
        <v>114</v>
      </c>
      <c r="C55" s="20" t="str">
        <f>'F2 SAS'!C55</f>
        <v>Salarié non diplômé - Nettoyage</v>
      </c>
      <c r="D55" s="8"/>
      <c r="E55" s="42"/>
      <c r="F55" s="8"/>
      <c r="G55" s="8"/>
      <c r="H55" s="8"/>
      <c r="I55" s="8"/>
      <c r="J55" s="8"/>
      <c r="K55" s="8"/>
      <c r="L55" s="8"/>
      <c r="M55" s="8"/>
      <c r="N55" s="8"/>
      <c r="O55" s="8"/>
      <c r="P55" s="109"/>
      <c r="Q55" s="29">
        <f t="shared" si="19"/>
        <v>0</v>
      </c>
      <c r="R55" s="110" t="str">
        <f t="shared" si="20"/>
        <v>OK</v>
      </c>
      <c r="T55" s="8"/>
      <c r="U55" s="110" t="str">
        <f t="shared" si="21"/>
        <v>OK</v>
      </c>
      <c r="W55" s="8"/>
      <c r="Y55" s="30" t="str">
        <f t="shared" si="22"/>
        <v>OK</v>
      </c>
      <c r="AA55" s="29">
        <f t="shared" si="23"/>
        <v>0</v>
      </c>
    </row>
    <row r="56" spans="2:28" ht="15" customHeight="1">
      <c r="B56" s="34" t="s">
        <v>114</v>
      </c>
      <c r="C56" s="20" t="str">
        <f>'F2 SAS'!C56</f>
        <v>Salarié non diplômé - Aide cuisinière</v>
      </c>
      <c r="D56" s="8"/>
      <c r="E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109"/>
      <c r="Q56" s="29">
        <f t="shared" si="19"/>
        <v>0</v>
      </c>
      <c r="R56" s="110" t="str">
        <f t="shared" si="20"/>
        <v>OK</v>
      </c>
      <c r="T56" s="8"/>
      <c r="U56" s="110" t="str">
        <f t="shared" si="21"/>
        <v>OK</v>
      </c>
      <c r="W56" s="8"/>
      <c r="Y56" s="30" t="str">
        <f t="shared" si="22"/>
        <v>OK</v>
      </c>
      <c r="AA56" s="29">
        <f t="shared" si="23"/>
        <v>0</v>
      </c>
    </row>
    <row r="57" spans="2:28" ht="15" customHeight="1">
      <c r="B57" s="34" t="s">
        <v>114</v>
      </c>
      <c r="C57" s="20" t="str">
        <f>'F2 SAS'!C57</f>
        <v>Salarié non diplômé - Lingère</v>
      </c>
      <c r="D57" s="8"/>
      <c r="E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109"/>
      <c r="Q57" s="29">
        <f t="shared" si="19"/>
        <v>0</v>
      </c>
      <c r="R57" s="110" t="str">
        <f t="shared" si="20"/>
        <v>OK</v>
      </c>
      <c r="T57" s="8"/>
      <c r="U57" s="110" t="str">
        <f t="shared" si="21"/>
        <v>OK</v>
      </c>
      <c r="W57" s="8"/>
      <c r="Y57" s="30" t="str">
        <f t="shared" si="22"/>
        <v>OK</v>
      </c>
      <c r="AA57" s="29">
        <f t="shared" si="23"/>
        <v>0</v>
      </c>
    </row>
    <row r="58" spans="2:28" ht="15" customHeight="1">
      <c r="B58" s="35" t="s">
        <v>114</v>
      </c>
      <c r="C58" s="36" t="str">
        <f>'F2 SAS'!C58</f>
        <v>Salarié non diplômé - Chauffeur</v>
      </c>
      <c r="D58" s="8"/>
      <c r="E58" s="42"/>
      <c r="F58" s="8"/>
      <c r="G58" s="8"/>
      <c r="H58" s="8"/>
      <c r="I58" s="8"/>
      <c r="J58" s="8"/>
      <c r="K58" s="8"/>
      <c r="L58" s="8"/>
      <c r="M58" s="8"/>
      <c r="N58" s="8"/>
      <c r="O58" s="8"/>
      <c r="P58" s="109"/>
      <c r="Q58" s="29">
        <f t="shared" si="19"/>
        <v>0</v>
      </c>
      <c r="R58" s="110" t="str">
        <f t="shared" si="20"/>
        <v>OK</v>
      </c>
      <c r="T58" s="8"/>
      <c r="U58" s="110" t="str">
        <f t="shared" si="21"/>
        <v>OK</v>
      </c>
      <c r="W58" s="8"/>
      <c r="Y58" s="30" t="str">
        <f t="shared" si="22"/>
        <v>OK</v>
      </c>
      <c r="AA58" s="29">
        <f t="shared" si="23"/>
        <v>0</v>
      </c>
    </row>
    <row r="59" spans="2:28" ht="15" customHeight="1">
      <c r="D59" s="37"/>
      <c r="E59" s="4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4"/>
      <c r="Q59" s="12"/>
      <c r="T59" s="12"/>
      <c r="W59" s="12"/>
      <c r="Y59" s="16"/>
      <c r="AA59" s="12"/>
    </row>
    <row r="60" spans="2:28" ht="15" customHeight="1">
      <c r="B60" s="38" t="s">
        <v>24</v>
      </c>
      <c r="C60" s="39"/>
      <c r="D60" s="13">
        <f>SUM(D17:D58)</f>
        <v>0</v>
      </c>
      <c r="E60" s="42"/>
      <c r="F60" s="13">
        <f t="shared" ref="F60:O60" si="24">SUM(F17:F58)</f>
        <v>0</v>
      </c>
      <c r="G60" s="13">
        <f t="shared" si="24"/>
        <v>0</v>
      </c>
      <c r="H60" s="13">
        <f t="shared" si="24"/>
        <v>0</v>
      </c>
      <c r="I60" s="13">
        <f t="shared" si="24"/>
        <v>0</v>
      </c>
      <c r="J60" s="13">
        <f t="shared" si="24"/>
        <v>0</v>
      </c>
      <c r="K60" s="13">
        <f t="shared" si="24"/>
        <v>0</v>
      </c>
      <c r="L60" s="13">
        <f t="shared" si="24"/>
        <v>0</v>
      </c>
      <c r="M60" s="13">
        <f t="shared" si="24"/>
        <v>0</v>
      </c>
      <c r="N60" s="13">
        <f t="shared" si="24"/>
        <v>0</v>
      </c>
      <c r="O60" s="13">
        <f t="shared" si="24"/>
        <v>0</v>
      </c>
      <c r="P60" s="41"/>
      <c r="Q60" s="13">
        <f>SUM(Q17:Q58)</f>
        <v>0</v>
      </c>
      <c r="R60" s="110" t="str">
        <f>IF(Q60=D60,"OK",IF(D60&lt;&gt;Q60,"erreur"))</f>
        <v>OK</v>
      </c>
      <c r="T60" s="13">
        <f>SUM(T17:T58)</f>
        <v>0</v>
      </c>
      <c r="U60" s="110" t="str">
        <f>IF(Q60=0,"OK",IF(AND(Q60&gt;0,T60&lt;&gt;"",T60=INT(T60)),"OK","erreur"))</f>
        <v>OK</v>
      </c>
      <c r="W60" s="13">
        <f>SUM(W17:W58)</f>
        <v>0</v>
      </c>
      <c r="Y60" s="30" t="str">
        <f>IF(D60="",IF(W60="","OK","erreur"),IF(W60&lt;&gt;"","OK","erreur"))</f>
        <v>OK</v>
      </c>
      <c r="AA60" s="13">
        <f>+D74</f>
        <v>0</v>
      </c>
    </row>
    <row r="61" spans="2:28" ht="15" customHeight="1">
      <c r="B61" s="40"/>
      <c r="D61" s="41"/>
      <c r="E61" s="4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W61" s="43"/>
    </row>
    <row r="62" spans="2:28" ht="15" customHeight="1">
      <c r="D62" s="117" t="s">
        <v>66</v>
      </c>
      <c r="E62" s="42"/>
      <c r="F62" s="118">
        <f t="shared" ref="F62:N62" si="25">IF($Q$60=0,0,+F60/$Q$60)</f>
        <v>0</v>
      </c>
      <c r="G62" s="118">
        <f t="shared" si="25"/>
        <v>0</v>
      </c>
      <c r="H62" s="118">
        <f t="shared" si="25"/>
        <v>0</v>
      </c>
      <c r="I62" s="118">
        <f t="shared" si="25"/>
        <v>0</v>
      </c>
      <c r="J62" s="118">
        <f t="shared" si="25"/>
        <v>0</v>
      </c>
      <c r="K62" s="118">
        <f t="shared" si="25"/>
        <v>0</v>
      </c>
      <c r="L62" s="118">
        <f t="shared" si="25"/>
        <v>0</v>
      </c>
      <c r="M62" s="118">
        <f t="shared" si="25"/>
        <v>0</v>
      </c>
      <c r="N62" s="118">
        <f t="shared" si="25"/>
        <v>0</v>
      </c>
      <c r="O62" s="118">
        <f>IF($Q$60=0,0,+O60/$Q$60)</f>
        <v>0</v>
      </c>
      <c r="P62" s="41"/>
      <c r="Q62" s="119">
        <f>SUM(F62:O62)</f>
        <v>0</v>
      </c>
      <c r="W62" s="120"/>
      <c r="AA62" s="121"/>
      <c r="AB62" s="122"/>
    </row>
    <row r="63" spans="2:28" ht="15" customHeight="1">
      <c r="B63" s="123"/>
      <c r="C63" s="22"/>
      <c r="D63" s="22"/>
      <c r="E63" s="22"/>
    </row>
    <row r="64" spans="2:28" ht="15" customHeight="1">
      <c r="D64" s="190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</row>
    <row r="65" spans="2:22" ht="15" customHeight="1"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22" ht="15" customHeight="1">
      <c r="B66" s="131" t="s">
        <v>67</v>
      </c>
      <c r="C66" s="126"/>
      <c r="D66" s="127">
        <f>W60</f>
        <v>0</v>
      </c>
      <c r="F66" s="95"/>
    </row>
    <row r="67" spans="2:22" ht="15" customHeight="1" thickBot="1">
      <c r="B67" s="95"/>
      <c r="C67" s="95"/>
      <c r="D67" s="95"/>
      <c r="F67" s="95"/>
    </row>
    <row r="68" spans="2:22" ht="15" customHeight="1" thickBot="1">
      <c r="B68" s="177" t="s">
        <v>72</v>
      </c>
      <c r="C68" s="178"/>
      <c r="D68" s="181"/>
      <c r="F68" s="135" t="s">
        <v>91</v>
      </c>
      <c r="G68" s="22" t="str">
        <f>IF(F69="OUI","à ne pas ajouter", "à ajouter")</f>
        <v>à ajouter</v>
      </c>
    </row>
    <row r="69" spans="2:22" ht="15" customHeight="1" thickBot="1">
      <c r="B69" s="179"/>
      <c r="C69" s="180"/>
      <c r="D69" s="182"/>
      <c r="F69" s="3"/>
      <c r="G69" s="128"/>
      <c r="H69" s="22"/>
    </row>
    <row r="70" spans="2:22" ht="15" customHeight="1" thickBot="1">
      <c r="B70" s="129"/>
      <c r="C70" s="129"/>
      <c r="D70" s="114"/>
      <c r="G70" s="20"/>
      <c r="H70" s="130"/>
    </row>
    <row r="71" spans="2:22" ht="15" customHeight="1" thickBot="1">
      <c r="B71" s="177" t="s">
        <v>73</v>
      </c>
      <c r="C71" s="178"/>
      <c r="D71" s="181"/>
      <c r="F71" s="135" t="s">
        <v>92</v>
      </c>
      <c r="G71" s="22" t="str">
        <f>IF(F72="OUI","ne pas déduire", "à déduire")</f>
        <v>à déduire</v>
      </c>
    </row>
    <row r="72" spans="2:22" ht="15" customHeight="1" thickBot="1">
      <c r="B72" s="179"/>
      <c r="C72" s="180"/>
      <c r="D72" s="182"/>
      <c r="F72" s="3"/>
      <c r="G72" s="128"/>
      <c r="H72" s="22"/>
    </row>
    <row r="73" spans="2:22" ht="15" customHeight="1">
      <c r="R73" s="45"/>
      <c r="S73" s="45"/>
      <c r="T73" s="45"/>
      <c r="U73" s="45"/>
      <c r="V73" s="45"/>
    </row>
    <row r="74" spans="2:22" ht="15" customHeight="1">
      <c r="B74" s="131" t="s">
        <v>25</v>
      </c>
      <c r="C74" s="132"/>
      <c r="D74" s="127">
        <f>IF(F69="non",D68,0)+IF(F72="non",-D71,0)+D66</f>
        <v>0</v>
      </c>
      <c r="R74" s="45"/>
      <c r="S74" s="45"/>
      <c r="T74" s="45"/>
      <c r="U74" s="45"/>
      <c r="V74" s="45"/>
    </row>
    <row r="75" spans="2:22" ht="15" customHeight="1" thickBot="1">
      <c r="D75" s="44"/>
    </row>
    <row r="76" spans="2:22" ht="65.25" customHeight="1">
      <c r="B76" s="149" t="s">
        <v>154</v>
      </c>
      <c r="C76" s="150"/>
      <c r="D76" s="151" t="s">
        <v>155</v>
      </c>
      <c r="F76" s="155" t="s">
        <v>158</v>
      </c>
      <c r="G76" s="156" t="s">
        <v>156</v>
      </c>
    </row>
    <row r="77" spans="2:22" ht="44.25" customHeight="1" thickBot="1">
      <c r="B77" s="152" t="s">
        <v>157</v>
      </c>
      <c r="C77" s="153"/>
      <c r="D77" s="154"/>
      <c r="F77" s="157"/>
      <c r="G77" s="154"/>
      <c r="I77" s="211" t="s">
        <v>159</v>
      </c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</row>
  </sheetData>
  <sheetProtection algorithmName="SHA-512" hashValue="/omCrGoC/AQbucyOKJAr/OwkdXYvSFMc4Ilole2m+IvPNO2Mi2a3lPDdwP9dejSNqfpG2T3SLTPHEzXscDom+w==" saltValue="6S6ywNIkubjkqqwDBviDHQ==" spinCount="100000" sheet="1" objects="1" scenarios="1" selectLockedCells="1"/>
  <mergeCells count="30">
    <mergeCell ref="AA12:AA14"/>
    <mergeCell ref="D64:Q64"/>
    <mergeCell ref="B68:C69"/>
    <mergeCell ref="D68:D69"/>
    <mergeCell ref="U12:U14"/>
    <mergeCell ref="W12:W14"/>
    <mergeCell ref="Y12:Y14"/>
    <mergeCell ref="N12:N14"/>
    <mergeCell ref="O12:O14"/>
    <mergeCell ref="D12:D14"/>
    <mergeCell ref="F12:F14"/>
    <mergeCell ref="G12:G14"/>
    <mergeCell ref="H12:H14"/>
    <mergeCell ref="I12:I14"/>
    <mergeCell ref="I77:T77"/>
    <mergeCell ref="B2:AA2"/>
    <mergeCell ref="B4:AA4"/>
    <mergeCell ref="B5:AA5"/>
    <mergeCell ref="D7:W7"/>
    <mergeCell ref="F10:O10"/>
    <mergeCell ref="B8:C8"/>
    <mergeCell ref="B71:C72"/>
    <mergeCell ref="D71:D72"/>
    <mergeCell ref="Q12:Q14"/>
    <mergeCell ref="R12:R14"/>
    <mergeCell ref="T12:T14"/>
    <mergeCell ref="J12:J14"/>
    <mergeCell ref="K12:K14"/>
    <mergeCell ref="L12:L14"/>
    <mergeCell ref="M12:M14"/>
  </mergeCells>
  <conditionalFormatting sqref="B2">
    <cfRule type="expression" dxfId="49" priority="1">
      <formula>$AC$2="OK"</formula>
    </cfRule>
    <cfRule type="expression" dxfId="48" priority="10">
      <formula>$AC$2="NOK"</formula>
    </cfRule>
  </conditionalFormatting>
  <conditionalFormatting sqref="AA30 AA37 AA43 Y17:Y58 Y60">
    <cfRule type="containsText" dxfId="47" priority="29" stopIfTrue="1" operator="containsText" text="ok">
      <formula>NOT(ISERROR(SEARCH("ok",Y17)))</formula>
    </cfRule>
  </conditionalFormatting>
  <conditionalFormatting sqref="AA30 AA37 AA43 Y17:Y60">
    <cfRule type="cellIs" dxfId="46" priority="28" stopIfTrue="1" operator="equal">
      <formula>"erreur"</formula>
    </cfRule>
  </conditionalFormatting>
  <conditionalFormatting sqref="AA30 AA37 AA43 R17:R58 Y17:Y58 Y60">
    <cfRule type="containsText" dxfId="45" priority="27" stopIfTrue="1" operator="containsText" text="erreur">
      <formula>NOT(ISERROR(SEARCH("erreur",R17)))</formula>
    </cfRule>
  </conditionalFormatting>
  <conditionalFormatting sqref="Y31:Y36 Y53:Y58 R31:R36 R53:R58 R17:R29 Y17:Y29 Y38:Y42 R38:R42 R44:R51 Y44:Y51 Y60">
    <cfRule type="containsText" dxfId="44" priority="26" stopIfTrue="1" operator="containsText" text="OK">
      <formula>NOT(ISERROR(SEARCH("OK",R17)))</formula>
    </cfRule>
  </conditionalFormatting>
  <conditionalFormatting sqref="D64:D65">
    <cfRule type="notContainsBlanks" dxfId="43" priority="25">
      <formula>LEN(TRIM(D64))&gt;0</formula>
    </cfRule>
  </conditionalFormatting>
  <conditionalFormatting sqref="R60">
    <cfRule type="containsText" dxfId="42" priority="24" stopIfTrue="1" operator="containsText" text="erreur">
      <formula>NOT(ISERROR(SEARCH("erreur",R60)))</formula>
    </cfRule>
  </conditionalFormatting>
  <conditionalFormatting sqref="R60">
    <cfRule type="containsText" dxfId="41" priority="23" stopIfTrue="1" operator="containsText" text="OK">
      <formula>NOT(ISERROR(SEARCH("OK",R60)))</formula>
    </cfRule>
  </conditionalFormatting>
  <conditionalFormatting sqref="AA52">
    <cfRule type="containsText" dxfId="40" priority="22" stopIfTrue="1" operator="containsText" text="ok">
      <formula>NOT(ISERROR(SEARCH("ok",AA52)))</formula>
    </cfRule>
  </conditionalFormatting>
  <conditionalFormatting sqref="AA52">
    <cfRule type="cellIs" dxfId="39" priority="21" stopIfTrue="1" operator="equal">
      <formula>"erreur"</formula>
    </cfRule>
  </conditionalFormatting>
  <conditionalFormatting sqref="AA52">
    <cfRule type="containsText" dxfId="38" priority="20" stopIfTrue="1" operator="containsText" text="erreur">
      <formula>NOT(ISERROR(SEARCH("erreur",AA52)))</formula>
    </cfRule>
  </conditionalFormatting>
  <conditionalFormatting sqref="U17:U58">
    <cfRule type="containsText" dxfId="37" priority="9" stopIfTrue="1" operator="containsText" text="erreur">
      <formula>NOT(ISERROR(SEARCH("erreur",U17)))</formula>
    </cfRule>
  </conditionalFormatting>
  <conditionalFormatting sqref="U31:U36 U53:U58 U17:U29 U38:U42 U44:U51">
    <cfRule type="containsText" dxfId="36" priority="8" stopIfTrue="1" operator="containsText" text="OK">
      <formula>NOT(ISERROR(SEARCH("OK",U17)))</formula>
    </cfRule>
  </conditionalFormatting>
  <conditionalFormatting sqref="U60">
    <cfRule type="containsText" dxfId="35" priority="7" stopIfTrue="1" operator="containsText" text="erreur">
      <formula>NOT(ISERROR(SEARCH("erreur",U60)))</formula>
    </cfRule>
  </conditionalFormatting>
  <conditionalFormatting sqref="U60">
    <cfRule type="containsText" dxfId="34" priority="6" stopIfTrue="1" operator="containsText" text="OK">
      <formula>NOT(ISERROR(SEARCH("OK",U60)))</formula>
    </cfRule>
  </conditionalFormatting>
  <dataValidations count="3">
    <dataValidation type="list" allowBlank="1" showInputMessage="1" showErrorMessage="1" sqref="F69 F72">
      <formula1>"Oui,Non"</formula1>
    </dataValidation>
    <dataValidation type="decimal" operator="greaterThanOrEqual" showInputMessage="1" showErrorMessage="1" error="Le montant doit être supérieur ou égal à 0" sqref="D68 E68:E69 E71:E72 D71">
      <formula1>0</formula1>
    </dataValidation>
    <dataValidation type="list" showInputMessage="1" showErrorMessage="1" sqref="F77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C75"/>
  <sheetViews>
    <sheetView showGridLines="0" topLeftCell="A31" zoomScaleNormal="100" workbookViewId="0">
      <selection activeCell="D68" sqref="D68:D69"/>
    </sheetView>
  </sheetViews>
  <sheetFormatPr baseColWidth="10"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4" width="14.28515625" style="14" customWidth="1"/>
    <col min="5" max="5" width="2.85546875" style="14" customWidth="1"/>
    <col min="6" max="15" width="14.28515625" style="14" customWidth="1"/>
    <col min="16" max="16" width="2.85546875" style="14" customWidth="1"/>
    <col min="17" max="18" width="14.28515625" style="14" customWidth="1"/>
    <col min="19" max="19" width="2.85546875" style="14" customWidth="1"/>
    <col min="20" max="21" width="14.28515625" style="14" customWidth="1"/>
    <col min="22" max="22" width="2.85546875" style="14" customWidth="1"/>
    <col min="23" max="23" width="14.28515625" style="14" customWidth="1"/>
    <col min="24" max="24" width="2.85546875" style="14" customWidth="1"/>
    <col min="25" max="25" width="14.42578125" style="14" customWidth="1"/>
    <col min="26" max="26" width="2.85546875" style="14" customWidth="1"/>
    <col min="27" max="27" width="14.28515625" style="14" customWidth="1"/>
    <col min="28" max="28" width="2.85546875" style="14" customWidth="1"/>
    <col min="29" max="16384" width="11.42578125" style="14"/>
  </cols>
  <sheetData>
    <row r="1" spans="2:29" ht="15" customHeight="1" thickBot="1"/>
    <row r="2" spans="2:29" s="16" customFormat="1" ht="60" customHeight="1" thickBot="1">
      <c r="B2" s="196" t="s">
        <v>139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C2" s="15" t="str">
        <f>IF(AND(F69&lt;&gt;"",F72&lt;&gt;""),"OK","NOK")</f>
        <v>NOK</v>
      </c>
    </row>
    <row r="3" spans="2:29" ht="15" customHeight="1" thickBot="1"/>
    <row r="4" spans="2:29" ht="15" customHeight="1">
      <c r="B4" s="199" t="s">
        <v>70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1"/>
    </row>
    <row r="5" spans="2:29" ht="15" customHeight="1" thickBot="1">
      <c r="B5" s="202" t="s">
        <v>125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4"/>
    </row>
    <row r="6" spans="2:29" ht="15" customHeight="1">
      <c r="B6" s="95"/>
      <c r="C6" s="95"/>
      <c r="D6" s="95"/>
      <c r="E6" s="95"/>
      <c r="F6" s="95"/>
      <c r="G6" s="95"/>
    </row>
    <row r="7" spans="2:29" ht="15" customHeight="1">
      <c r="B7" s="17" t="s">
        <v>62</v>
      </c>
      <c r="C7" s="18"/>
      <c r="D7" s="208">
        <f>+'F1'!C7</f>
        <v>0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</row>
    <row r="8" spans="2:29" ht="15" customHeight="1">
      <c r="B8" s="217" t="s">
        <v>100</v>
      </c>
      <c r="C8" s="218"/>
      <c r="D8" s="138" t="str">
        <f>+'F1'!C25</f>
        <v>État-communal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</row>
    <row r="9" spans="2:29" ht="15" customHeight="1" thickBot="1">
      <c r="B9" s="19"/>
      <c r="C9" s="20"/>
      <c r="D9" s="21"/>
      <c r="E9" s="22"/>
      <c r="F9" s="21"/>
      <c r="G9" s="21"/>
    </row>
    <row r="10" spans="2:29" ht="15" customHeight="1" thickBot="1">
      <c r="B10" s="48"/>
      <c r="C10" s="20"/>
      <c r="D10" s="20"/>
      <c r="E10" s="22"/>
      <c r="F10" s="205" t="s">
        <v>63</v>
      </c>
      <c r="G10" s="206"/>
      <c r="H10" s="206"/>
      <c r="I10" s="206"/>
      <c r="J10" s="206"/>
      <c r="K10" s="206"/>
      <c r="L10" s="206"/>
      <c r="M10" s="206"/>
      <c r="N10" s="206"/>
      <c r="O10" s="207"/>
      <c r="P10" s="99"/>
      <c r="Q10" s="99"/>
    </row>
    <row r="11" spans="2:29" ht="15" customHeight="1">
      <c r="B11" s="22"/>
      <c r="C11" s="22"/>
      <c r="D11" s="147">
        <v>1</v>
      </c>
      <c r="E11" s="22"/>
      <c r="F11" s="147" t="s">
        <v>142</v>
      </c>
      <c r="G11" s="147" t="s">
        <v>143</v>
      </c>
      <c r="H11" s="147" t="s">
        <v>144</v>
      </c>
      <c r="I11" s="147" t="s">
        <v>145</v>
      </c>
      <c r="J11" s="147" t="s">
        <v>146</v>
      </c>
      <c r="K11" s="147" t="s">
        <v>147</v>
      </c>
      <c r="L11" s="147" t="s">
        <v>148</v>
      </c>
      <c r="M11" s="147" t="s">
        <v>149</v>
      </c>
      <c r="N11" s="147" t="s">
        <v>150</v>
      </c>
      <c r="O11" s="147" t="s">
        <v>151</v>
      </c>
      <c r="Q11" s="147" t="s">
        <v>152</v>
      </c>
      <c r="T11" s="147">
        <v>2</v>
      </c>
      <c r="W11" s="147">
        <v>3</v>
      </c>
      <c r="Y11" s="148">
        <v>4</v>
      </c>
      <c r="AA11" s="147" t="s">
        <v>153</v>
      </c>
    </row>
    <row r="12" spans="2:29" s="16" customFormat="1" ht="30" customHeight="1">
      <c r="B12" s="22"/>
      <c r="C12" s="22"/>
      <c r="D12" s="187" t="s">
        <v>76</v>
      </c>
      <c r="E12" s="22"/>
      <c r="F12" s="187" t="s">
        <v>81</v>
      </c>
      <c r="G12" s="187" t="s">
        <v>82</v>
      </c>
      <c r="H12" s="187" t="s">
        <v>83</v>
      </c>
      <c r="I12" s="187" t="s">
        <v>84</v>
      </c>
      <c r="J12" s="187" t="s">
        <v>85</v>
      </c>
      <c r="K12" s="187" t="s">
        <v>86</v>
      </c>
      <c r="L12" s="187" t="s">
        <v>87</v>
      </c>
      <c r="M12" s="187" t="s">
        <v>88</v>
      </c>
      <c r="N12" s="187" t="s">
        <v>89</v>
      </c>
      <c r="O12" s="187" t="s">
        <v>90</v>
      </c>
      <c r="P12" s="100"/>
      <c r="Q12" s="191" t="s">
        <v>77</v>
      </c>
      <c r="R12" s="191" t="s">
        <v>160</v>
      </c>
      <c r="T12" s="183" t="s">
        <v>78</v>
      </c>
      <c r="U12" s="191" t="s">
        <v>161</v>
      </c>
      <c r="W12" s="187" t="s">
        <v>79</v>
      </c>
      <c r="Y12" s="184" t="s">
        <v>80</v>
      </c>
      <c r="AA12" s="191" t="s">
        <v>64</v>
      </c>
    </row>
    <row r="13" spans="2:29" s="16" customFormat="1" ht="30" customHeight="1">
      <c r="B13" s="22"/>
      <c r="C13" s="22"/>
      <c r="D13" s="188"/>
      <c r="E13" s="22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01"/>
      <c r="Q13" s="192"/>
      <c r="R13" s="192"/>
      <c r="T13" s="183"/>
      <c r="U13" s="192"/>
      <c r="W13" s="188"/>
      <c r="Y13" s="185"/>
      <c r="AA13" s="192"/>
    </row>
    <row r="14" spans="2:29" s="16" customFormat="1" ht="30" customHeight="1">
      <c r="B14" s="22"/>
      <c r="C14" s="22"/>
      <c r="D14" s="189"/>
      <c r="E14" s="22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01"/>
      <c r="Q14" s="193"/>
      <c r="R14" s="193"/>
      <c r="T14" s="183"/>
      <c r="U14" s="193"/>
      <c r="W14" s="189"/>
      <c r="Y14" s="186"/>
      <c r="AA14" s="193"/>
    </row>
    <row r="15" spans="2:29" ht="15" customHeight="1">
      <c r="B15" s="23" t="s">
        <v>65</v>
      </c>
      <c r="C15" s="24"/>
      <c r="D15" s="25"/>
      <c r="E15" s="22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9"/>
      <c r="R15" s="106"/>
      <c r="T15" s="9"/>
      <c r="U15" s="106"/>
      <c r="W15" s="9"/>
      <c r="Y15" s="26"/>
      <c r="AA15" s="9"/>
    </row>
    <row r="16" spans="2:29" ht="15" customHeight="1">
      <c r="B16" s="23"/>
      <c r="C16" s="27" t="s">
        <v>0</v>
      </c>
      <c r="D16" s="25"/>
      <c r="E16" s="22"/>
      <c r="F16" s="107"/>
      <c r="G16" s="103"/>
      <c r="H16" s="103"/>
      <c r="I16" s="103"/>
      <c r="J16" s="103"/>
      <c r="K16" s="103"/>
      <c r="L16" s="103"/>
      <c r="M16" s="103"/>
      <c r="N16" s="103"/>
      <c r="O16" s="104"/>
      <c r="P16" s="105"/>
      <c r="Q16" s="9"/>
      <c r="R16" s="106"/>
      <c r="T16" s="9"/>
      <c r="U16" s="106"/>
      <c r="W16" s="9"/>
      <c r="Y16" s="26"/>
      <c r="AA16" s="9"/>
    </row>
    <row r="17" spans="2:27" ht="15" customHeight="1">
      <c r="B17" s="219"/>
      <c r="C17" s="22" t="str">
        <f>'F2 SAS'!C17</f>
        <v xml:space="preserve">Médecin </v>
      </c>
      <c r="D17" s="8"/>
      <c r="E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109"/>
      <c r="Q17" s="29">
        <f>SUM(F17:O17)</f>
        <v>0</v>
      </c>
      <c r="R17" s="110" t="str">
        <f t="shared" ref="R17:R29" si="0">IF(Q17=D17,"OK",IF(D17&lt;&gt;Q17,"erreur"))</f>
        <v>OK</v>
      </c>
      <c r="T17" s="8"/>
      <c r="U17" s="110" t="str">
        <f>IF(Q17=0,"OK",IF(AND(Q17&gt;0,T17&lt;&gt;0,T17=INT(T17),INT(T17)&gt;=Q17),"OK","erreur"))</f>
        <v>OK</v>
      </c>
      <c r="W17" s="8"/>
      <c r="Y17" s="30" t="str">
        <f t="shared" ref="Y17:Y29" si="1">IF(D17="",IF(W17="","OK","erreur"),IF(W17&lt;&gt;"","OK","erreur"))</f>
        <v>OK</v>
      </c>
      <c r="AA17" s="29">
        <f t="shared" ref="AA17:AA29" si="2">IFERROR(+W17*AA$60/W$60,0)</f>
        <v>0</v>
      </c>
    </row>
    <row r="18" spans="2:27" ht="15" customHeight="1">
      <c r="B18" s="220"/>
      <c r="C18" s="22" t="str">
        <f>'F2 SAS'!C18</f>
        <v>Licencié en sciences hospitalières</v>
      </c>
      <c r="D18" s="8"/>
      <c r="E18" s="42"/>
      <c r="F18" s="8"/>
      <c r="G18" s="8"/>
      <c r="H18" s="8"/>
      <c r="I18" s="8"/>
      <c r="J18" s="8"/>
      <c r="K18" s="8"/>
      <c r="L18" s="8"/>
      <c r="M18" s="8"/>
      <c r="N18" s="8"/>
      <c r="O18" s="8"/>
      <c r="P18" s="109"/>
      <c r="Q18" s="29">
        <f t="shared" ref="Q18:Q29" si="3">SUM(F18:O18)</f>
        <v>0</v>
      </c>
      <c r="R18" s="110" t="str">
        <f t="shared" si="0"/>
        <v>OK</v>
      </c>
      <c r="T18" s="8"/>
      <c r="U18" s="110" t="str">
        <f t="shared" ref="U18:U60" si="4">IF(Q18=0,"OK",IF(AND(Q18&gt;0,T18&lt;&gt;0,T18=INT(T18),INT(T18)&gt;=Q18),"OK","erreur"))</f>
        <v>OK</v>
      </c>
      <c r="W18" s="8"/>
      <c r="Y18" s="30" t="str">
        <f t="shared" si="1"/>
        <v>OK</v>
      </c>
      <c r="AA18" s="29">
        <f t="shared" si="2"/>
        <v>0</v>
      </c>
    </row>
    <row r="19" spans="2:27" ht="15" customHeight="1">
      <c r="B19" s="220"/>
      <c r="C19" s="22" t="str">
        <f>'F2 SAS'!C19</f>
        <v>Infirmier hospitalier gradué</v>
      </c>
      <c r="D19" s="8"/>
      <c r="E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109"/>
      <c r="Q19" s="29">
        <f t="shared" si="3"/>
        <v>0</v>
      </c>
      <c r="R19" s="110" t="str">
        <f t="shared" si="0"/>
        <v>OK</v>
      </c>
      <c r="T19" s="8"/>
      <c r="U19" s="110" t="str">
        <f t="shared" si="4"/>
        <v>OK</v>
      </c>
      <c r="W19" s="8"/>
      <c r="Y19" s="30" t="str">
        <f t="shared" si="1"/>
        <v>OK</v>
      </c>
      <c r="AA19" s="29">
        <f t="shared" si="2"/>
        <v>0</v>
      </c>
    </row>
    <row r="20" spans="2:27" ht="15" customHeight="1">
      <c r="B20" s="220"/>
      <c r="C20" s="22" t="str">
        <f>'F2 SAS'!C20</f>
        <v>Assistant social</v>
      </c>
      <c r="D20" s="8"/>
      <c r="E20" s="42"/>
      <c r="F20" s="8"/>
      <c r="G20" s="8"/>
      <c r="H20" s="8"/>
      <c r="I20" s="8"/>
      <c r="J20" s="8"/>
      <c r="K20" s="8"/>
      <c r="L20" s="8"/>
      <c r="M20" s="8"/>
      <c r="N20" s="8"/>
      <c r="O20" s="8"/>
      <c r="P20" s="109"/>
      <c r="Q20" s="29">
        <f t="shared" si="3"/>
        <v>0</v>
      </c>
      <c r="R20" s="110" t="str">
        <f t="shared" si="0"/>
        <v>OK</v>
      </c>
      <c r="T20" s="8"/>
      <c r="U20" s="110" t="str">
        <f t="shared" si="4"/>
        <v>OK</v>
      </c>
      <c r="W20" s="8"/>
      <c r="Y20" s="30" t="str">
        <f t="shared" si="1"/>
        <v>OK</v>
      </c>
      <c r="AA20" s="29">
        <f t="shared" si="2"/>
        <v>0</v>
      </c>
    </row>
    <row r="21" spans="2:27" ht="15" customHeight="1">
      <c r="B21" s="220"/>
      <c r="C21" s="22" t="str">
        <f>'F2 SAS'!C21</f>
        <v>Ergothérapeute</v>
      </c>
      <c r="D21" s="8"/>
      <c r="E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109"/>
      <c r="Q21" s="29">
        <f t="shared" si="3"/>
        <v>0</v>
      </c>
      <c r="R21" s="110" t="str">
        <f t="shared" si="0"/>
        <v>OK</v>
      </c>
      <c r="T21" s="8"/>
      <c r="U21" s="110" t="str">
        <f t="shared" si="4"/>
        <v>OK</v>
      </c>
      <c r="W21" s="8"/>
      <c r="Y21" s="30" t="str">
        <f t="shared" si="1"/>
        <v>OK</v>
      </c>
      <c r="AA21" s="29">
        <f t="shared" si="2"/>
        <v>0</v>
      </c>
    </row>
    <row r="22" spans="2:27" ht="15" customHeight="1">
      <c r="B22" s="220"/>
      <c r="C22" s="22" t="str">
        <f>'F2 SAS'!C22</f>
        <v>Kinésithérapeute</v>
      </c>
      <c r="D22" s="8"/>
      <c r="E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109"/>
      <c r="Q22" s="29">
        <f t="shared" si="3"/>
        <v>0</v>
      </c>
      <c r="R22" s="110" t="str">
        <f t="shared" si="0"/>
        <v>OK</v>
      </c>
      <c r="T22" s="8"/>
      <c r="U22" s="110" t="str">
        <f t="shared" si="4"/>
        <v>OK</v>
      </c>
      <c r="W22" s="8"/>
      <c r="Y22" s="30" t="str">
        <f t="shared" si="1"/>
        <v>OK</v>
      </c>
      <c r="AA22" s="29">
        <f t="shared" si="2"/>
        <v>0</v>
      </c>
    </row>
    <row r="23" spans="2:27" ht="15" customHeight="1">
      <c r="B23" s="220"/>
      <c r="C23" s="22" t="str">
        <f>'F2 SAS'!C23</f>
        <v>Psychomotricien</v>
      </c>
      <c r="D23" s="8"/>
      <c r="E23" s="42"/>
      <c r="F23" s="8"/>
      <c r="G23" s="8"/>
      <c r="H23" s="8"/>
      <c r="I23" s="8"/>
      <c r="J23" s="8"/>
      <c r="K23" s="8"/>
      <c r="L23" s="8"/>
      <c r="M23" s="8"/>
      <c r="N23" s="8"/>
      <c r="O23" s="8"/>
      <c r="P23" s="109"/>
      <c r="Q23" s="29">
        <f t="shared" si="3"/>
        <v>0</v>
      </c>
      <c r="R23" s="110" t="str">
        <f t="shared" si="0"/>
        <v>OK</v>
      </c>
      <c r="T23" s="8"/>
      <c r="U23" s="110" t="str">
        <f t="shared" si="4"/>
        <v>OK</v>
      </c>
      <c r="W23" s="8"/>
      <c r="Y23" s="30" t="str">
        <f t="shared" si="1"/>
        <v>OK</v>
      </c>
      <c r="AA23" s="29">
        <f t="shared" si="2"/>
        <v>0</v>
      </c>
    </row>
    <row r="24" spans="2:27" ht="15" customHeight="1">
      <c r="B24" s="220"/>
      <c r="C24" s="22" t="str">
        <f>'F2 SAS'!C24</f>
        <v>Pédagogue curatif</v>
      </c>
      <c r="D24" s="8"/>
      <c r="E24" s="42"/>
      <c r="F24" s="8"/>
      <c r="G24" s="8"/>
      <c r="H24" s="8"/>
      <c r="I24" s="8"/>
      <c r="J24" s="8"/>
      <c r="K24" s="8"/>
      <c r="L24" s="8"/>
      <c r="M24" s="8"/>
      <c r="N24" s="8"/>
      <c r="O24" s="8"/>
      <c r="P24" s="109"/>
      <c r="Q24" s="29">
        <f t="shared" si="3"/>
        <v>0</v>
      </c>
      <c r="R24" s="110" t="str">
        <f t="shared" si="0"/>
        <v>OK</v>
      </c>
      <c r="T24" s="8"/>
      <c r="U24" s="110" t="str">
        <f t="shared" si="4"/>
        <v>OK</v>
      </c>
      <c r="W24" s="8"/>
      <c r="Y24" s="30" t="str">
        <f t="shared" si="1"/>
        <v>OK</v>
      </c>
      <c r="AA24" s="29">
        <f t="shared" si="2"/>
        <v>0</v>
      </c>
    </row>
    <row r="25" spans="2:27" ht="15" customHeight="1">
      <c r="B25" s="220"/>
      <c r="C25" s="22" t="str">
        <f>'F2 SAS'!C25</f>
        <v>Diététicien</v>
      </c>
      <c r="D25" s="8"/>
      <c r="E25" s="42"/>
      <c r="F25" s="8"/>
      <c r="G25" s="8"/>
      <c r="H25" s="8"/>
      <c r="I25" s="8"/>
      <c r="J25" s="8"/>
      <c r="K25" s="8"/>
      <c r="L25" s="8"/>
      <c r="M25" s="8"/>
      <c r="N25" s="8"/>
      <c r="O25" s="8"/>
      <c r="P25" s="109"/>
      <c r="Q25" s="29">
        <f t="shared" si="3"/>
        <v>0</v>
      </c>
      <c r="R25" s="110" t="str">
        <f t="shared" si="0"/>
        <v>OK</v>
      </c>
      <c r="T25" s="8"/>
      <c r="U25" s="110" t="str">
        <f t="shared" si="4"/>
        <v>OK</v>
      </c>
      <c r="W25" s="8"/>
      <c r="Y25" s="30" t="str">
        <f t="shared" si="1"/>
        <v>OK</v>
      </c>
      <c r="AA25" s="29">
        <f t="shared" si="2"/>
        <v>0</v>
      </c>
    </row>
    <row r="26" spans="2:27" ht="15" customHeight="1">
      <c r="B26" s="31"/>
      <c r="C26" s="22" t="str">
        <f>'F2 SAS'!C26</f>
        <v>Infirmier anesthésiste / masseur</v>
      </c>
      <c r="D26" s="8"/>
      <c r="E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109"/>
      <c r="Q26" s="29">
        <f t="shared" si="3"/>
        <v>0</v>
      </c>
      <c r="R26" s="110" t="str">
        <f t="shared" si="0"/>
        <v>OK</v>
      </c>
      <c r="T26" s="8"/>
      <c r="U26" s="110" t="str">
        <f t="shared" si="4"/>
        <v>OK</v>
      </c>
      <c r="W26" s="8"/>
      <c r="Y26" s="30" t="str">
        <f t="shared" si="1"/>
        <v>OK</v>
      </c>
      <c r="AA26" s="29">
        <f t="shared" si="2"/>
        <v>0</v>
      </c>
    </row>
    <row r="27" spans="2:27" ht="15" customHeight="1">
      <c r="B27" s="31"/>
      <c r="C27" s="22" t="str">
        <f>'F2 SAS'!C27</f>
        <v>Infirmier psychiatrique</v>
      </c>
      <c r="D27" s="8"/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109"/>
      <c r="Q27" s="29">
        <f t="shared" si="3"/>
        <v>0</v>
      </c>
      <c r="R27" s="110" t="str">
        <f t="shared" si="0"/>
        <v>OK</v>
      </c>
      <c r="T27" s="8"/>
      <c r="U27" s="110" t="str">
        <f t="shared" si="4"/>
        <v>OK</v>
      </c>
      <c r="W27" s="8"/>
      <c r="Y27" s="30" t="str">
        <f t="shared" si="1"/>
        <v>OK</v>
      </c>
      <c r="AA27" s="29">
        <f t="shared" si="2"/>
        <v>0</v>
      </c>
    </row>
    <row r="28" spans="2:27" ht="15" customHeight="1">
      <c r="B28" s="31"/>
      <c r="C28" s="22" t="str">
        <f>'F2 SAS'!C28</f>
        <v>Infirmier</v>
      </c>
      <c r="D28" s="8"/>
      <c r="E28" s="42"/>
      <c r="F28" s="8"/>
      <c r="G28" s="8"/>
      <c r="H28" s="8"/>
      <c r="I28" s="8"/>
      <c r="J28" s="8"/>
      <c r="K28" s="8"/>
      <c r="L28" s="8"/>
      <c r="M28" s="8"/>
      <c r="N28" s="8"/>
      <c r="O28" s="8"/>
      <c r="P28" s="109"/>
      <c r="Q28" s="29">
        <f t="shared" si="3"/>
        <v>0</v>
      </c>
      <c r="R28" s="110" t="str">
        <f t="shared" si="0"/>
        <v>OK</v>
      </c>
      <c r="T28" s="8"/>
      <c r="U28" s="110" t="str">
        <f t="shared" si="4"/>
        <v>OK</v>
      </c>
      <c r="W28" s="8"/>
      <c r="Y28" s="30" t="str">
        <f t="shared" si="1"/>
        <v>OK</v>
      </c>
      <c r="AA28" s="29">
        <f t="shared" si="2"/>
        <v>0</v>
      </c>
    </row>
    <row r="29" spans="2:27" ht="15" customHeight="1">
      <c r="B29" s="31"/>
      <c r="C29" s="20" t="str">
        <f>'F2 SAS'!C29</f>
        <v>Aide soignant</v>
      </c>
      <c r="D29" s="8"/>
      <c r="E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109"/>
      <c r="Q29" s="111">
        <f t="shared" si="3"/>
        <v>0</v>
      </c>
      <c r="R29" s="110" t="str">
        <f t="shared" si="0"/>
        <v>OK</v>
      </c>
      <c r="T29" s="8"/>
      <c r="U29" s="110" t="str">
        <f t="shared" si="4"/>
        <v>OK</v>
      </c>
      <c r="W29" s="8"/>
      <c r="Y29" s="30" t="str">
        <f t="shared" si="1"/>
        <v>OK</v>
      </c>
      <c r="AA29" s="29">
        <f t="shared" si="2"/>
        <v>0</v>
      </c>
    </row>
    <row r="30" spans="2:27" ht="15" customHeight="1">
      <c r="B30" s="23"/>
      <c r="C30" s="27" t="s">
        <v>12</v>
      </c>
      <c r="D30" s="141"/>
      <c r="E30" s="42"/>
      <c r="F30" s="142"/>
      <c r="G30" s="143"/>
      <c r="H30" s="143"/>
      <c r="I30" s="143"/>
      <c r="J30" s="143"/>
      <c r="K30" s="143"/>
      <c r="L30" s="143"/>
      <c r="M30" s="143"/>
      <c r="N30" s="143"/>
      <c r="O30" s="141"/>
      <c r="P30" s="114"/>
      <c r="Q30" s="11"/>
      <c r="R30" s="115"/>
      <c r="T30" s="144"/>
      <c r="U30" s="115"/>
      <c r="W30" s="144"/>
      <c r="Y30" s="33"/>
      <c r="AA30" s="11"/>
    </row>
    <row r="31" spans="2:27" ht="15" customHeight="1">
      <c r="B31" s="31"/>
      <c r="C31" s="22" t="str">
        <f>'F2 SAS'!C31</f>
        <v>Universitaire psychologue</v>
      </c>
      <c r="D31" s="8"/>
      <c r="E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109"/>
      <c r="Q31" s="116">
        <f t="shared" ref="Q31:Q36" si="5">SUM(F31:O31)</f>
        <v>0</v>
      </c>
      <c r="R31" s="110" t="str">
        <f t="shared" ref="R31:R36" si="6">IF(Q31=D31,"OK",IF(D31&lt;&gt;Q31,"erreur"))</f>
        <v>OK</v>
      </c>
      <c r="T31" s="8"/>
      <c r="U31" s="110" t="str">
        <f t="shared" si="4"/>
        <v>OK</v>
      </c>
      <c r="W31" s="8"/>
      <c r="Y31" s="30" t="str">
        <f t="shared" ref="Y31:Y36" si="7">IF(D31="",IF(W31="","OK","erreur"),IF(W31&lt;&gt;"","OK","erreur"))</f>
        <v>OK</v>
      </c>
      <c r="AA31" s="29">
        <f t="shared" ref="AA31:AA36" si="8">IFERROR(+W31*AA$60/W$60,0)</f>
        <v>0</v>
      </c>
    </row>
    <row r="32" spans="2:27" ht="15" customHeight="1">
      <c r="B32" s="31"/>
      <c r="C32" s="22" t="str">
        <f>'F2 SAS'!C32</f>
        <v>Educateur gradué</v>
      </c>
      <c r="D32" s="8"/>
      <c r="E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109"/>
      <c r="Q32" s="29">
        <f t="shared" si="5"/>
        <v>0</v>
      </c>
      <c r="R32" s="110" t="str">
        <f t="shared" si="6"/>
        <v>OK</v>
      </c>
      <c r="T32" s="8"/>
      <c r="U32" s="110" t="str">
        <f t="shared" si="4"/>
        <v>OK</v>
      </c>
      <c r="W32" s="8"/>
      <c r="Y32" s="30" t="str">
        <f t="shared" si="7"/>
        <v>OK</v>
      </c>
      <c r="AA32" s="29">
        <f t="shared" si="8"/>
        <v>0</v>
      </c>
    </row>
    <row r="33" spans="2:27" ht="15" customHeight="1">
      <c r="B33" s="31"/>
      <c r="C33" s="22" t="str">
        <f>'F2 SAS'!C33</f>
        <v>Educateur instructeur (bac)</v>
      </c>
      <c r="D33" s="8"/>
      <c r="E33" s="42"/>
      <c r="F33" s="8"/>
      <c r="G33" s="8"/>
      <c r="H33" s="8"/>
      <c r="I33" s="8"/>
      <c r="J33" s="8"/>
      <c r="K33" s="8"/>
      <c r="L33" s="8"/>
      <c r="M33" s="8"/>
      <c r="N33" s="8"/>
      <c r="O33" s="8"/>
      <c r="P33" s="114"/>
      <c r="Q33" s="29">
        <f t="shared" si="5"/>
        <v>0</v>
      </c>
      <c r="R33" s="110" t="str">
        <f t="shared" si="6"/>
        <v>OK</v>
      </c>
      <c r="T33" s="8"/>
      <c r="U33" s="110" t="str">
        <f t="shared" si="4"/>
        <v>OK</v>
      </c>
      <c r="W33" s="8"/>
      <c r="Y33" s="30" t="str">
        <f t="shared" si="7"/>
        <v>OK</v>
      </c>
      <c r="AA33" s="29">
        <f t="shared" si="8"/>
        <v>0</v>
      </c>
    </row>
    <row r="34" spans="2:27" ht="15" customHeight="1">
      <c r="B34" s="31"/>
      <c r="C34" s="22" t="str">
        <f>'F2 SAS'!C34</f>
        <v>Educateur diplômé</v>
      </c>
      <c r="D34" s="8"/>
      <c r="E34" s="42"/>
      <c r="F34" s="8"/>
      <c r="G34" s="8"/>
      <c r="H34" s="8"/>
      <c r="I34" s="8"/>
      <c r="J34" s="8"/>
      <c r="K34" s="8"/>
      <c r="L34" s="8"/>
      <c r="M34" s="8"/>
      <c r="N34" s="8"/>
      <c r="O34" s="8"/>
      <c r="P34" s="114"/>
      <c r="Q34" s="29">
        <f t="shared" si="5"/>
        <v>0</v>
      </c>
      <c r="R34" s="110" t="str">
        <f t="shared" si="6"/>
        <v>OK</v>
      </c>
      <c r="T34" s="8"/>
      <c r="U34" s="110" t="str">
        <f t="shared" si="4"/>
        <v>OK</v>
      </c>
      <c r="W34" s="8"/>
      <c r="Y34" s="30" t="str">
        <f t="shared" si="7"/>
        <v>OK</v>
      </c>
      <c r="AA34" s="29">
        <f t="shared" si="8"/>
        <v>0</v>
      </c>
    </row>
    <row r="35" spans="2:27" ht="15" customHeight="1">
      <c r="B35" s="31"/>
      <c r="C35" s="22" t="str">
        <f>'F2 SAS'!C35</f>
        <v>Educateur instructeur</v>
      </c>
      <c r="D35" s="8"/>
      <c r="E35" s="42"/>
      <c r="F35" s="8"/>
      <c r="G35" s="8"/>
      <c r="H35" s="8"/>
      <c r="I35" s="8"/>
      <c r="J35" s="8"/>
      <c r="K35" s="8"/>
      <c r="L35" s="8"/>
      <c r="M35" s="8"/>
      <c r="N35" s="8"/>
      <c r="O35" s="8"/>
      <c r="P35" s="114"/>
      <c r="Q35" s="29">
        <f t="shared" si="5"/>
        <v>0</v>
      </c>
      <c r="R35" s="110" t="str">
        <f t="shared" si="6"/>
        <v>OK</v>
      </c>
      <c r="T35" s="8"/>
      <c r="U35" s="110" t="str">
        <f t="shared" si="4"/>
        <v>OK</v>
      </c>
      <c r="W35" s="8"/>
      <c r="Y35" s="30" t="str">
        <f t="shared" si="7"/>
        <v>OK</v>
      </c>
      <c r="AA35" s="29">
        <f t="shared" si="8"/>
        <v>0</v>
      </c>
    </row>
    <row r="36" spans="2:27" ht="15" customHeight="1">
      <c r="B36" s="31"/>
      <c r="C36" s="22" t="str">
        <f>'F2 SAS'!C36</f>
        <v>Salarié non diplômé</v>
      </c>
      <c r="D36" s="8"/>
      <c r="E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114"/>
      <c r="Q36" s="111">
        <f t="shared" si="5"/>
        <v>0</v>
      </c>
      <c r="R36" s="110" t="str">
        <f t="shared" si="6"/>
        <v>OK</v>
      </c>
      <c r="T36" s="8"/>
      <c r="U36" s="110" t="str">
        <f t="shared" si="4"/>
        <v>OK</v>
      </c>
      <c r="W36" s="8"/>
      <c r="Y36" s="30" t="str">
        <f t="shared" si="7"/>
        <v>OK</v>
      </c>
      <c r="AA36" s="29">
        <f t="shared" si="8"/>
        <v>0</v>
      </c>
    </row>
    <row r="37" spans="2:27" ht="15" customHeight="1">
      <c r="B37" s="23"/>
      <c r="C37" s="27" t="s">
        <v>21</v>
      </c>
      <c r="D37" s="141"/>
      <c r="E37" s="42"/>
      <c r="F37" s="142"/>
      <c r="G37" s="143"/>
      <c r="H37" s="143"/>
      <c r="I37" s="143"/>
      <c r="J37" s="143"/>
      <c r="K37" s="143"/>
      <c r="L37" s="143"/>
      <c r="M37" s="143"/>
      <c r="N37" s="143"/>
      <c r="O37" s="141"/>
      <c r="P37" s="114"/>
      <c r="Q37" s="11"/>
      <c r="R37" s="115"/>
      <c r="T37" s="144"/>
      <c r="U37" s="115"/>
      <c r="W37" s="144"/>
      <c r="Y37" s="33"/>
      <c r="AA37" s="11"/>
    </row>
    <row r="38" spans="2:27" ht="15" customHeight="1">
      <c r="B38" s="34"/>
      <c r="C38" s="20" t="str">
        <f>'F2 SAS'!C38</f>
        <v>Salarié avec CATP ou CAP</v>
      </c>
      <c r="D38" s="8"/>
      <c r="E38" s="42"/>
      <c r="F38" s="8"/>
      <c r="G38" s="8"/>
      <c r="H38" s="8"/>
      <c r="I38" s="8"/>
      <c r="J38" s="8"/>
      <c r="K38" s="8"/>
      <c r="L38" s="8"/>
      <c r="M38" s="8"/>
      <c r="N38" s="8"/>
      <c r="O38" s="8"/>
      <c r="P38" s="114"/>
      <c r="Q38" s="116">
        <f t="shared" ref="Q38:Q42" si="9">SUM(F38:O38)</f>
        <v>0</v>
      </c>
      <c r="R38" s="110" t="str">
        <f t="shared" ref="R38:R42" si="10">IF(Q38=D38,"OK",IF(D38&lt;&gt;Q38,"erreur"))</f>
        <v>OK</v>
      </c>
      <c r="T38" s="8"/>
      <c r="U38" s="110" t="str">
        <f t="shared" si="4"/>
        <v>OK</v>
      </c>
      <c r="W38" s="8"/>
      <c r="Y38" s="30" t="str">
        <f t="shared" ref="Y38:Y42" si="11">IF(D38="",IF(W38="","OK","erreur"),IF(W38&lt;&gt;"","OK","erreur"))</f>
        <v>OK</v>
      </c>
      <c r="AA38" s="29">
        <f>IFERROR(+W38*AA$60/W$60,0)</f>
        <v>0</v>
      </c>
    </row>
    <row r="39" spans="2:27" ht="15" customHeight="1">
      <c r="B39" s="34"/>
      <c r="C39" s="20" t="str">
        <f>'F2 SAS'!C39</f>
        <v>Auxiliaire de vie/Auxiliaire économe</v>
      </c>
      <c r="D39" s="8"/>
      <c r="E39" s="42"/>
      <c r="F39" s="8"/>
      <c r="G39" s="8"/>
      <c r="H39" s="8"/>
      <c r="I39" s="8"/>
      <c r="J39" s="8"/>
      <c r="K39" s="8"/>
      <c r="L39" s="8"/>
      <c r="M39" s="8"/>
      <c r="N39" s="8"/>
      <c r="O39" s="8"/>
      <c r="P39" s="114"/>
      <c r="Q39" s="29">
        <f t="shared" si="9"/>
        <v>0</v>
      </c>
      <c r="R39" s="110" t="str">
        <f t="shared" si="10"/>
        <v>OK</v>
      </c>
      <c r="T39" s="8"/>
      <c r="U39" s="110" t="str">
        <f t="shared" si="4"/>
        <v>OK</v>
      </c>
      <c r="W39" s="8"/>
      <c r="Y39" s="30" t="str">
        <f t="shared" si="11"/>
        <v>OK</v>
      </c>
      <c r="AA39" s="29">
        <f>IFERROR(+W39*AA$60/W$60,0)</f>
        <v>0</v>
      </c>
    </row>
    <row r="40" spans="2:27" ht="15" customHeight="1">
      <c r="B40" s="34"/>
      <c r="C40" s="20" t="str">
        <f>'F2 SAS'!C40</f>
        <v>Aide socio-familiale</v>
      </c>
      <c r="D40" s="8"/>
      <c r="E40" s="42"/>
      <c r="F40" s="8"/>
      <c r="G40" s="8"/>
      <c r="H40" s="8"/>
      <c r="I40" s="8"/>
      <c r="J40" s="8"/>
      <c r="K40" s="8"/>
      <c r="L40" s="8"/>
      <c r="M40" s="8"/>
      <c r="N40" s="8"/>
      <c r="O40" s="8"/>
      <c r="P40" s="114"/>
      <c r="Q40" s="29">
        <f t="shared" si="9"/>
        <v>0</v>
      </c>
      <c r="R40" s="110" t="str">
        <f t="shared" si="10"/>
        <v>OK</v>
      </c>
      <c r="T40" s="8"/>
      <c r="U40" s="110" t="str">
        <f t="shared" si="4"/>
        <v>OK</v>
      </c>
      <c r="W40" s="8"/>
      <c r="Y40" s="30" t="str">
        <f t="shared" si="11"/>
        <v>OK</v>
      </c>
      <c r="AA40" s="29">
        <f>IFERROR(+W40*AA$60/W$60,0)</f>
        <v>0</v>
      </c>
    </row>
    <row r="41" spans="2:27" ht="15" customHeight="1">
      <c r="B41" s="34"/>
      <c r="C41" s="20" t="str">
        <f>'F2 SAS'!C41</f>
        <v>Aide socio-familiale en formation</v>
      </c>
      <c r="D41" s="8"/>
      <c r="E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114"/>
      <c r="Q41" s="29">
        <f t="shared" si="9"/>
        <v>0</v>
      </c>
      <c r="R41" s="110" t="str">
        <f t="shared" si="10"/>
        <v>OK</v>
      </c>
      <c r="T41" s="8"/>
      <c r="U41" s="110" t="str">
        <f t="shared" si="4"/>
        <v>OK</v>
      </c>
      <c r="W41" s="8"/>
      <c r="Y41" s="30" t="str">
        <f t="shared" si="11"/>
        <v>OK</v>
      </c>
      <c r="AA41" s="29">
        <f>IFERROR(+W41*AA$60/W$60,0)</f>
        <v>0</v>
      </c>
    </row>
    <row r="42" spans="2:27" ht="15" customHeight="1">
      <c r="B42" s="34"/>
      <c r="C42" s="20" t="str">
        <f>'F2 SAS'!C42</f>
        <v>Salarié non diplômé</v>
      </c>
      <c r="D42" s="8"/>
      <c r="E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114"/>
      <c r="Q42" s="29">
        <f t="shared" si="9"/>
        <v>0</v>
      </c>
      <c r="R42" s="110" t="str">
        <f t="shared" si="10"/>
        <v>OK</v>
      </c>
      <c r="T42" s="8"/>
      <c r="U42" s="110" t="str">
        <f t="shared" si="4"/>
        <v>OK</v>
      </c>
      <c r="W42" s="8"/>
      <c r="Y42" s="30" t="str">
        <f t="shared" si="11"/>
        <v>OK</v>
      </c>
      <c r="AA42" s="29">
        <f>IFERROR(+W42*AA$60/W$60,0)</f>
        <v>0</v>
      </c>
    </row>
    <row r="43" spans="2:27" ht="15" customHeight="1">
      <c r="B43" s="23" t="s">
        <v>18</v>
      </c>
      <c r="C43" s="24"/>
      <c r="D43" s="141"/>
      <c r="E43" s="42"/>
      <c r="F43" s="142"/>
      <c r="G43" s="143"/>
      <c r="H43" s="143"/>
      <c r="I43" s="143"/>
      <c r="J43" s="143"/>
      <c r="K43" s="143"/>
      <c r="L43" s="143"/>
      <c r="M43" s="143"/>
      <c r="N43" s="143"/>
      <c r="O43" s="141"/>
      <c r="P43" s="114"/>
      <c r="Q43" s="11"/>
      <c r="R43" s="115"/>
      <c r="T43" s="144"/>
      <c r="U43" s="115"/>
      <c r="W43" s="145"/>
      <c r="Y43" s="33"/>
      <c r="AA43" s="11"/>
    </row>
    <row r="44" spans="2:27" ht="15" customHeight="1">
      <c r="B44" s="31"/>
      <c r="C44" s="22" t="str">
        <f>'F2 SAS'!C44</f>
        <v>Universitaire</v>
      </c>
      <c r="D44" s="8"/>
      <c r="E44" s="42"/>
      <c r="F44" s="8"/>
      <c r="G44" s="8"/>
      <c r="H44" s="8"/>
      <c r="I44" s="8"/>
      <c r="J44" s="8"/>
      <c r="K44" s="8"/>
      <c r="L44" s="8"/>
      <c r="M44" s="8"/>
      <c r="N44" s="8"/>
      <c r="O44" s="8"/>
      <c r="P44" s="109"/>
      <c r="Q44" s="29">
        <f t="shared" ref="Q44:Q51" si="12">SUM(F44:O44)</f>
        <v>0</v>
      </c>
      <c r="R44" s="110" t="str">
        <f t="shared" ref="R44:R51" si="13">IF(Q44=D44,"OK",IF(D44&lt;&gt;Q44,"erreur"))</f>
        <v>OK</v>
      </c>
      <c r="T44" s="8"/>
      <c r="U44" s="110" t="str">
        <f t="shared" si="4"/>
        <v>OK</v>
      </c>
      <c r="W44" s="8"/>
      <c r="Y44" s="30" t="str">
        <f t="shared" ref="Y44:Y51" si="14">IF(D44="",IF(W44="","OK","erreur"),IF(W44&lt;&gt;"","OK","erreur"))</f>
        <v>OK</v>
      </c>
      <c r="AA44" s="29">
        <f t="shared" ref="AA44:AA51" si="15">IFERROR(+W44*AA$60/W$60,0)</f>
        <v>0</v>
      </c>
    </row>
    <row r="45" spans="2:27" ht="15" customHeight="1">
      <c r="B45" s="31"/>
      <c r="C45" s="22" t="str">
        <f>'F2 SAS'!C45</f>
        <v>Bachelor</v>
      </c>
      <c r="D45" s="8"/>
      <c r="E45" s="42"/>
      <c r="F45" s="8"/>
      <c r="G45" s="8"/>
      <c r="H45" s="8"/>
      <c r="I45" s="8"/>
      <c r="J45" s="8"/>
      <c r="K45" s="8"/>
      <c r="L45" s="8"/>
      <c r="M45" s="8"/>
      <c r="N45" s="8"/>
      <c r="O45" s="8"/>
      <c r="P45" s="109"/>
      <c r="Q45" s="29">
        <f t="shared" si="12"/>
        <v>0</v>
      </c>
      <c r="R45" s="110" t="str">
        <f t="shared" si="13"/>
        <v>OK</v>
      </c>
      <c r="T45" s="8"/>
      <c r="U45" s="110" t="str">
        <f t="shared" si="4"/>
        <v>OK</v>
      </c>
      <c r="W45" s="8"/>
      <c r="Y45" s="30" t="str">
        <f t="shared" si="14"/>
        <v>OK</v>
      </c>
      <c r="AA45" s="29">
        <f t="shared" si="15"/>
        <v>0</v>
      </c>
    </row>
    <row r="46" spans="2:27" ht="15" customHeight="1">
      <c r="B46" s="31"/>
      <c r="C46" s="22" t="str">
        <f>'F2 SAS'!C46</f>
        <v>BTS</v>
      </c>
      <c r="D46" s="8"/>
      <c r="E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109"/>
      <c r="Q46" s="29">
        <f t="shared" si="12"/>
        <v>0</v>
      </c>
      <c r="R46" s="110" t="str">
        <f t="shared" si="13"/>
        <v>OK</v>
      </c>
      <c r="T46" s="8"/>
      <c r="U46" s="110" t="str">
        <f t="shared" si="4"/>
        <v>OK</v>
      </c>
      <c r="W46" s="8"/>
      <c r="Y46" s="30" t="str">
        <f t="shared" si="14"/>
        <v>OK</v>
      </c>
      <c r="AA46" s="29">
        <f t="shared" si="15"/>
        <v>0</v>
      </c>
    </row>
    <row r="47" spans="2:27" ht="15" customHeight="1">
      <c r="B47" s="31"/>
      <c r="C47" s="22" t="str">
        <f>'F2 SAS'!C47</f>
        <v>Bac</v>
      </c>
      <c r="D47" s="8"/>
      <c r="E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109"/>
      <c r="Q47" s="29">
        <f t="shared" si="12"/>
        <v>0</v>
      </c>
      <c r="R47" s="110" t="str">
        <f t="shared" si="13"/>
        <v>OK</v>
      </c>
      <c r="T47" s="8"/>
      <c r="U47" s="110" t="str">
        <f t="shared" si="4"/>
        <v>OK</v>
      </c>
      <c r="W47" s="8"/>
      <c r="Y47" s="30" t="str">
        <f t="shared" si="14"/>
        <v>OK</v>
      </c>
      <c r="AA47" s="29">
        <f t="shared" si="15"/>
        <v>0</v>
      </c>
    </row>
    <row r="48" spans="2:27" ht="15" customHeight="1">
      <c r="B48" s="31"/>
      <c r="C48" s="22" t="str">
        <f>'F2 SAS'!C48</f>
        <v>Salarié avec 3ième sec. ou ens. moyen</v>
      </c>
      <c r="D48" s="8"/>
      <c r="E48" s="42"/>
      <c r="F48" s="8"/>
      <c r="G48" s="8"/>
      <c r="H48" s="8"/>
      <c r="I48" s="8"/>
      <c r="J48" s="8"/>
      <c r="K48" s="8"/>
      <c r="L48" s="8"/>
      <c r="M48" s="8"/>
      <c r="N48" s="8"/>
      <c r="O48" s="8"/>
      <c r="P48" s="109"/>
      <c r="Q48" s="29">
        <f t="shared" si="12"/>
        <v>0</v>
      </c>
      <c r="R48" s="110" t="str">
        <f t="shared" si="13"/>
        <v>OK</v>
      </c>
      <c r="T48" s="8"/>
      <c r="U48" s="110" t="str">
        <f t="shared" si="4"/>
        <v>OK</v>
      </c>
      <c r="W48" s="8"/>
      <c r="Y48" s="30" t="str">
        <f t="shared" si="14"/>
        <v>OK</v>
      </c>
      <c r="AA48" s="29">
        <f t="shared" si="15"/>
        <v>0</v>
      </c>
    </row>
    <row r="49" spans="2:28" ht="15" customHeight="1">
      <c r="B49" s="31"/>
      <c r="C49" s="22" t="str">
        <f>'F2 SAS'!C49</f>
        <v>Salarié avec 5ième sec. ou 9ième moyen</v>
      </c>
      <c r="D49" s="8"/>
      <c r="E49" s="42"/>
      <c r="F49" s="8"/>
      <c r="G49" s="8"/>
      <c r="H49" s="8"/>
      <c r="I49" s="8"/>
      <c r="J49" s="8"/>
      <c r="K49" s="8"/>
      <c r="L49" s="8"/>
      <c r="M49" s="8"/>
      <c r="N49" s="8"/>
      <c r="O49" s="8"/>
      <c r="P49" s="109"/>
      <c r="Q49" s="29">
        <f t="shared" si="12"/>
        <v>0</v>
      </c>
      <c r="R49" s="110" t="str">
        <f t="shared" si="13"/>
        <v>OK</v>
      </c>
      <c r="T49" s="8"/>
      <c r="U49" s="110" t="str">
        <f t="shared" si="4"/>
        <v>OK</v>
      </c>
      <c r="W49" s="8"/>
      <c r="Y49" s="30" t="str">
        <f t="shared" si="14"/>
        <v>OK</v>
      </c>
      <c r="AA49" s="29">
        <f t="shared" si="15"/>
        <v>0</v>
      </c>
    </row>
    <row r="50" spans="2:28" ht="15" customHeight="1">
      <c r="B50" s="31"/>
      <c r="C50" s="22" t="str">
        <f>'F2 SAS'!C50</f>
        <v>Salarié sans 5ième sec. ou 9ième moyen</v>
      </c>
      <c r="D50" s="8"/>
      <c r="E50" s="42"/>
      <c r="F50" s="8"/>
      <c r="G50" s="8"/>
      <c r="H50" s="8"/>
      <c r="I50" s="8"/>
      <c r="J50" s="8"/>
      <c r="K50" s="8"/>
      <c r="L50" s="8"/>
      <c r="M50" s="8"/>
      <c r="N50" s="8"/>
      <c r="O50" s="8"/>
      <c r="P50" s="109"/>
      <c r="Q50" s="29">
        <f t="shared" si="12"/>
        <v>0</v>
      </c>
      <c r="R50" s="110" t="str">
        <f t="shared" si="13"/>
        <v>OK</v>
      </c>
      <c r="T50" s="8"/>
      <c r="U50" s="110" t="str">
        <f t="shared" si="4"/>
        <v>OK</v>
      </c>
      <c r="W50" s="8"/>
      <c r="Y50" s="30" t="str">
        <f t="shared" si="14"/>
        <v>OK</v>
      </c>
      <c r="AA50" s="29">
        <f t="shared" si="15"/>
        <v>0</v>
      </c>
    </row>
    <row r="51" spans="2:28" ht="15" customHeight="1">
      <c r="B51" s="31"/>
      <c r="C51" s="22" t="str">
        <f>'F2 SAS'!C51</f>
        <v>Salarié non diplômé</v>
      </c>
      <c r="D51" s="8"/>
      <c r="E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109"/>
      <c r="Q51" s="111">
        <f t="shared" si="12"/>
        <v>0</v>
      </c>
      <c r="R51" s="110" t="str">
        <f t="shared" si="13"/>
        <v>OK</v>
      </c>
      <c r="T51" s="8"/>
      <c r="U51" s="110" t="str">
        <f t="shared" si="4"/>
        <v>OK</v>
      </c>
      <c r="W51" s="8"/>
      <c r="Y51" s="30" t="str">
        <f t="shared" si="14"/>
        <v>OK</v>
      </c>
      <c r="AA51" s="29">
        <f t="shared" si="15"/>
        <v>0</v>
      </c>
    </row>
    <row r="52" spans="2:28" ht="15" customHeight="1">
      <c r="B52" s="23" t="s">
        <v>34</v>
      </c>
      <c r="C52" s="24"/>
      <c r="D52" s="141"/>
      <c r="E52" s="42"/>
      <c r="F52" s="142"/>
      <c r="G52" s="143"/>
      <c r="H52" s="143"/>
      <c r="I52" s="143"/>
      <c r="J52" s="143"/>
      <c r="K52" s="143"/>
      <c r="L52" s="143"/>
      <c r="M52" s="143"/>
      <c r="N52" s="143"/>
      <c r="O52" s="141"/>
      <c r="P52" s="114"/>
      <c r="Q52" s="11"/>
      <c r="R52" s="115"/>
      <c r="T52" s="144"/>
      <c r="U52" s="115"/>
      <c r="W52" s="144"/>
      <c r="Y52" s="33"/>
      <c r="AA52" s="11"/>
    </row>
    <row r="53" spans="2:28" ht="15" customHeight="1">
      <c r="B53" s="34"/>
      <c r="C53" s="20" t="str">
        <f>'F2 SAS'!C53</f>
        <v>Salarié avec CATP ou CAP</v>
      </c>
      <c r="D53" s="8"/>
      <c r="E53" s="42"/>
      <c r="F53" s="8"/>
      <c r="G53" s="8"/>
      <c r="H53" s="8"/>
      <c r="I53" s="8"/>
      <c r="J53" s="8"/>
      <c r="K53" s="8"/>
      <c r="L53" s="8"/>
      <c r="M53" s="8"/>
      <c r="N53" s="8"/>
      <c r="O53" s="8"/>
      <c r="P53" s="109"/>
      <c r="Q53" s="116">
        <f t="shared" ref="Q53:Q58" si="16">SUM(F53:O53)</f>
        <v>0</v>
      </c>
      <c r="R53" s="110" t="str">
        <f t="shared" ref="R53:R58" si="17">IF(Q53=D53,"OK",IF(D53&lt;&gt;Q53,"erreur"))</f>
        <v>OK</v>
      </c>
      <c r="T53" s="8"/>
      <c r="U53" s="110" t="str">
        <f t="shared" si="4"/>
        <v>OK</v>
      </c>
      <c r="W53" s="8"/>
      <c r="Y53" s="30" t="str">
        <f t="shared" ref="Y53:Y58" si="18">IF(D53="",IF(W53="","OK","erreur"),IF(W53&lt;&gt;"","OK","erreur"))</f>
        <v>OK</v>
      </c>
      <c r="AA53" s="29">
        <f t="shared" ref="AA53:AA58" si="19">IFERROR(+W53*AA$60/W$60,0)</f>
        <v>0</v>
      </c>
    </row>
    <row r="54" spans="2:28" ht="15" customHeight="1">
      <c r="B54" s="34"/>
      <c r="C54" s="20" t="str">
        <f>'F2 SAS'!C54</f>
        <v>Salarié sans CATP</v>
      </c>
      <c r="D54" s="8"/>
      <c r="E54" s="42"/>
      <c r="F54" s="8"/>
      <c r="G54" s="8"/>
      <c r="H54" s="8"/>
      <c r="I54" s="8"/>
      <c r="J54" s="8"/>
      <c r="K54" s="8"/>
      <c r="L54" s="8"/>
      <c r="M54" s="8"/>
      <c r="N54" s="8"/>
      <c r="O54" s="8"/>
      <c r="P54" s="109"/>
      <c r="Q54" s="29">
        <f t="shared" si="16"/>
        <v>0</v>
      </c>
      <c r="R54" s="110" t="str">
        <f t="shared" si="17"/>
        <v>OK</v>
      </c>
      <c r="T54" s="8"/>
      <c r="U54" s="110" t="str">
        <f t="shared" si="4"/>
        <v>OK</v>
      </c>
      <c r="W54" s="8"/>
      <c r="Y54" s="30" t="str">
        <f t="shared" si="18"/>
        <v>OK</v>
      </c>
      <c r="AA54" s="29">
        <f t="shared" si="19"/>
        <v>0</v>
      </c>
    </row>
    <row r="55" spans="2:28" ht="15" customHeight="1">
      <c r="B55" s="34"/>
      <c r="C55" s="20" t="str">
        <f>'F2 SAS'!C55</f>
        <v>Salarié non diplômé - Nettoyage</v>
      </c>
      <c r="D55" s="8"/>
      <c r="E55" s="42"/>
      <c r="F55" s="8"/>
      <c r="G55" s="8"/>
      <c r="H55" s="8"/>
      <c r="I55" s="8"/>
      <c r="J55" s="8"/>
      <c r="K55" s="8"/>
      <c r="L55" s="8"/>
      <c r="M55" s="8"/>
      <c r="N55" s="8"/>
      <c r="O55" s="8"/>
      <c r="P55" s="109"/>
      <c r="Q55" s="29">
        <f t="shared" si="16"/>
        <v>0</v>
      </c>
      <c r="R55" s="110" t="str">
        <f t="shared" si="17"/>
        <v>OK</v>
      </c>
      <c r="T55" s="8"/>
      <c r="U55" s="110" t="str">
        <f t="shared" si="4"/>
        <v>OK</v>
      </c>
      <c r="W55" s="8"/>
      <c r="Y55" s="30" t="str">
        <f t="shared" si="18"/>
        <v>OK</v>
      </c>
      <c r="AA55" s="29">
        <f t="shared" si="19"/>
        <v>0</v>
      </c>
    </row>
    <row r="56" spans="2:28" ht="15" customHeight="1">
      <c r="B56" s="34"/>
      <c r="C56" s="20" t="str">
        <f>'F2 SAS'!C56</f>
        <v>Salarié non diplômé - Aide cuisinière</v>
      </c>
      <c r="D56" s="8"/>
      <c r="E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109"/>
      <c r="Q56" s="29">
        <f t="shared" si="16"/>
        <v>0</v>
      </c>
      <c r="R56" s="110" t="str">
        <f t="shared" si="17"/>
        <v>OK</v>
      </c>
      <c r="T56" s="8"/>
      <c r="U56" s="110" t="str">
        <f t="shared" si="4"/>
        <v>OK</v>
      </c>
      <c r="W56" s="8"/>
      <c r="Y56" s="30" t="str">
        <f t="shared" si="18"/>
        <v>OK</v>
      </c>
      <c r="AA56" s="29">
        <f t="shared" si="19"/>
        <v>0</v>
      </c>
    </row>
    <row r="57" spans="2:28" ht="15" customHeight="1">
      <c r="B57" s="34"/>
      <c r="C57" s="20" t="str">
        <f>'F2 SAS'!C57</f>
        <v>Salarié non diplômé - Lingère</v>
      </c>
      <c r="D57" s="8"/>
      <c r="E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109"/>
      <c r="Q57" s="29">
        <f t="shared" si="16"/>
        <v>0</v>
      </c>
      <c r="R57" s="110" t="str">
        <f t="shared" si="17"/>
        <v>OK</v>
      </c>
      <c r="T57" s="8"/>
      <c r="U57" s="110" t="str">
        <f t="shared" si="4"/>
        <v>OK</v>
      </c>
      <c r="W57" s="8"/>
      <c r="Y57" s="30" t="str">
        <f t="shared" si="18"/>
        <v>OK</v>
      </c>
      <c r="AA57" s="29">
        <f t="shared" si="19"/>
        <v>0</v>
      </c>
    </row>
    <row r="58" spans="2:28" ht="15" customHeight="1">
      <c r="B58" s="35"/>
      <c r="C58" s="36" t="str">
        <f>'F2 SAS'!C58</f>
        <v>Salarié non diplômé - Chauffeur</v>
      </c>
      <c r="D58" s="8"/>
      <c r="E58" s="42"/>
      <c r="F58" s="8"/>
      <c r="G58" s="8"/>
      <c r="H58" s="8"/>
      <c r="I58" s="8"/>
      <c r="J58" s="8"/>
      <c r="K58" s="8"/>
      <c r="L58" s="8"/>
      <c r="M58" s="8"/>
      <c r="N58" s="8"/>
      <c r="O58" s="8"/>
      <c r="P58" s="109"/>
      <c r="Q58" s="29">
        <f t="shared" si="16"/>
        <v>0</v>
      </c>
      <c r="R58" s="110" t="str">
        <f t="shared" si="17"/>
        <v>OK</v>
      </c>
      <c r="T58" s="8"/>
      <c r="U58" s="110" t="str">
        <f t="shared" si="4"/>
        <v>OK</v>
      </c>
      <c r="W58" s="8"/>
      <c r="Y58" s="30" t="str">
        <f t="shared" si="18"/>
        <v>OK</v>
      </c>
      <c r="AA58" s="29">
        <f t="shared" si="19"/>
        <v>0</v>
      </c>
    </row>
    <row r="59" spans="2:28" ht="15" customHeight="1">
      <c r="D59" s="37"/>
      <c r="E59" s="4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4"/>
      <c r="Q59" s="12"/>
      <c r="T59" s="12"/>
      <c r="W59" s="12"/>
      <c r="Y59" s="16"/>
      <c r="AA59" s="12"/>
    </row>
    <row r="60" spans="2:28" ht="15" customHeight="1">
      <c r="B60" s="38" t="s">
        <v>24</v>
      </c>
      <c r="C60" s="39"/>
      <c r="D60" s="13">
        <f>SUM(D17:D58)</f>
        <v>0</v>
      </c>
      <c r="E60" s="42"/>
      <c r="F60" s="13">
        <f t="shared" ref="F60:O60" si="20">SUM(F17:F58)</f>
        <v>0</v>
      </c>
      <c r="G60" s="13">
        <f t="shared" si="20"/>
        <v>0</v>
      </c>
      <c r="H60" s="13">
        <f t="shared" si="20"/>
        <v>0</v>
      </c>
      <c r="I60" s="13">
        <f t="shared" si="20"/>
        <v>0</v>
      </c>
      <c r="J60" s="13">
        <f t="shared" si="20"/>
        <v>0</v>
      </c>
      <c r="K60" s="13">
        <f t="shared" si="20"/>
        <v>0</v>
      </c>
      <c r="L60" s="13">
        <f t="shared" si="20"/>
        <v>0</v>
      </c>
      <c r="M60" s="13">
        <f t="shared" si="20"/>
        <v>0</v>
      </c>
      <c r="N60" s="13">
        <f t="shared" si="20"/>
        <v>0</v>
      </c>
      <c r="O60" s="13">
        <f t="shared" si="20"/>
        <v>0</v>
      </c>
      <c r="P60" s="41"/>
      <c r="Q60" s="13">
        <f>SUM(Q17:Q58)</f>
        <v>0</v>
      </c>
      <c r="R60" s="110" t="str">
        <f>IF(Q60=D60,"OK",IF(D60&lt;&gt;Q60,"erreur"))</f>
        <v>OK</v>
      </c>
      <c r="T60" s="13">
        <f>SUM(T17:T58)</f>
        <v>0</v>
      </c>
      <c r="U60" s="110" t="str">
        <f t="shared" si="4"/>
        <v>OK</v>
      </c>
      <c r="W60" s="13">
        <f>SUM(W17:W58)</f>
        <v>0</v>
      </c>
      <c r="Y60" s="30" t="str">
        <f>IF(D60="",IF(W60="","OK","erreur"),IF(W60&lt;&gt;"","OK","erreur"))</f>
        <v>OK</v>
      </c>
      <c r="AA60" s="13">
        <f>+D74</f>
        <v>0</v>
      </c>
    </row>
    <row r="61" spans="2:28" ht="15" customHeight="1">
      <c r="B61" s="40"/>
      <c r="D61" s="41"/>
      <c r="E61" s="4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W61" s="43"/>
    </row>
    <row r="62" spans="2:28" ht="15" customHeight="1">
      <c r="D62" s="117" t="s">
        <v>66</v>
      </c>
      <c r="E62" s="42"/>
      <c r="F62" s="118">
        <f t="shared" ref="F62:N62" si="21">IF($Q$60=0,0,+F60/$Q$60)</f>
        <v>0</v>
      </c>
      <c r="G62" s="118">
        <f t="shared" si="21"/>
        <v>0</v>
      </c>
      <c r="H62" s="118">
        <f t="shared" si="21"/>
        <v>0</v>
      </c>
      <c r="I62" s="118">
        <f t="shared" si="21"/>
        <v>0</v>
      </c>
      <c r="J62" s="118">
        <f t="shared" si="21"/>
        <v>0</v>
      </c>
      <c r="K62" s="118">
        <f t="shared" si="21"/>
        <v>0</v>
      </c>
      <c r="L62" s="118">
        <f t="shared" si="21"/>
        <v>0</v>
      </c>
      <c r="M62" s="118">
        <f t="shared" si="21"/>
        <v>0</v>
      </c>
      <c r="N62" s="118">
        <f t="shared" si="21"/>
        <v>0</v>
      </c>
      <c r="O62" s="118">
        <f>IF($Q$60=0,0,+O60/$Q$60)</f>
        <v>0</v>
      </c>
      <c r="P62" s="41"/>
      <c r="Q62" s="119">
        <f>SUM(F62:O62)</f>
        <v>0</v>
      </c>
      <c r="W62" s="120"/>
      <c r="AA62" s="121"/>
      <c r="AB62" s="122"/>
    </row>
    <row r="63" spans="2:28" ht="15" customHeight="1">
      <c r="B63" s="123"/>
      <c r="C63" s="22"/>
      <c r="D63" s="22"/>
      <c r="E63" s="22"/>
    </row>
    <row r="64" spans="2:28" ht="15" customHeight="1">
      <c r="D64" s="190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</row>
    <row r="65" spans="2:22" ht="15" customHeight="1"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22" ht="15" customHeight="1">
      <c r="B66" s="131" t="s">
        <v>67</v>
      </c>
      <c r="C66" s="126"/>
      <c r="D66" s="127">
        <f>W60</f>
        <v>0</v>
      </c>
      <c r="F66" s="95"/>
    </row>
    <row r="67" spans="2:22" ht="15" customHeight="1" thickBot="1">
      <c r="B67" s="95"/>
      <c r="C67" s="95"/>
      <c r="D67" s="95"/>
      <c r="F67" s="95"/>
    </row>
    <row r="68" spans="2:22" ht="15" customHeight="1" thickBot="1">
      <c r="B68" s="177" t="s">
        <v>72</v>
      </c>
      <c r="C68" s="178"/>
      <c r="D68" s="181"/>
      <c r="F68" s="135" t="s">
        <v>91</v>
      </c>
      <c r="G68" s="22" t="str">
        <f>IF(F69="OUI","à ne pas ajouter", "à ajouter")</f>
        <v>à ajouter</v>
      </c>
    </row>
    <row r="69" spans="2:22" ht="15" customHeight="1" thickBot="1">
      <c r="B69" s="179"/>
      <c r="C69" s="180"/>
      <c r="D69" s="182"/>
      <c r="F69" s="3"/>
      <c r="G69" s="128"/>
      <c r="H69" s="22"/>
    </row>
    <row r="70" spans="2:22" ht="15" customHeight="1" thickBot="1">
      <c r="B70" s="129"/>
      <c r="C70" s="129"/>
      <c r="D70" s="114"/>
      <c r="G70" s="20"/>
      <c r="H70" s="130"/>
    </row>
    <row r="71" spans="2:22" ht="15" customHeight="1" thickBot="1">
      <c r="B71" s="177" t="s">
        <v>73</v>
      </c>
      <c r="C71" s="178"/>
      <c r="D71" s="181"/>
      <c r="F71" s="135" t="s">
        <v>92</v>
      </c>
      <c r="G71" s="22" t="str">
        <f>IF(F72="OUI","ne pas déduire", "à déduire")</f>
        <v>à déduire</v>
      </c>
    </row>
    <row r="72" spans="2:22" ht="15" customHeight="1" thickBot="1">
      <c r="B72" s="179"/>
      <c r="C72" s="180"/>
      <c r="D72" s="182"/>
      <c r="F72" s="3"/>
      <c r="G72" s="128"/>
      <c r="H72" s="22"/>
    </row>
    <row r="73" spans="2:22" ht="15" customHeight="1">
      <c r="R73" s="45"/>
      <c r="S73" s="45"/>
      <c r="T73" s="45"/>
      <c r="U73" s="45"/>
      <c r="V73" s="45"/>
    </row>
    <row r="74" spans="2:22" ht="15" customHeight="1">
      <c r="B74" s="131" t="s">
        <v>25</v>
      </c>
      <c r="C74" s="132"/>
      <c r="D74" s="127">
        <f>IF(F69="non",D68,0)+IF(F72="non",-D71,0)+D66</f>
        <v>0</v>
      </c>
      <c r="R74" s="45"/>
      <c r="S74" s="45"/>
      <c r="T74" s="45"/>
      <c r="U74" s="45"/>
      <c r="V74" s="45"/>
    </row>
    <row r="75" spans="2:22" ht="15" customHeight="1">
      <c r="D75" s="44"/>
    </row>
  </sheetData>
  <sheetProtection algorithmName="SHA-512" hashValue="0O6MWSW5a8b15DcONwWYQp9sq4tnvGnjveqPNhHqAfRt4pcydiQnDtPZXfXTvCjd7eoWb5YWIekYyN7h09+/tA==" saltValue="08ajHAPvmz433Aehe4IVaA==" spinCount="100000" sheet="1" objects="1" scenarios="1" selectLockedCells="1"/>
  <mergeCells count="30">
    <mergeCell ref="B17:B25"/>
    <mergeCell ref="AA12:AA14"/>
    <mergeCell ref="D64:Q64"/>
    <mergeCell ref="B68:C69"/>
    <mergeCell ref="D68:D69"/>
    <mergeCell ref="U12:U14"/>
    <mergeCell ref="W12:W14"/>
    <mergeCell ref="Y12:Y14"/>
    <mergeCell ref="B71:C72"/>
    <mergeCell ref="D71:D72"/>
    <mergeCell ref="Q12:Q14"/>
    <mergeCell ref="R12:R14"/>
    <mergeCell ref="T12:T14"/>
    <mergeCell ref="J12:J14"/>
    <mergeCell ref="K12:K14"/>
    <mergeCell ref="L12:L14"/>
    <mergeCell ref="M12:M14"/>
    <mergeCell ref="N12:N14"/>
    <mergeCell ref="O12:O14"/>
    <mergeCell ref="D12:D14"/>
    <mergeCell ref="F12:F14"/>
    <mergeCell ref="G12:G14"/>
    <mergeCell ref="H12:H14"/>
    <mergeCell ref="I12:I14"/>
    <mergeCell ref="B2:AA2"/>
    <mergeCell ref="B4:AA4"/>
    <mergeCell ref="B5:AA5"/>
    <mergeCell ref="D7:W7"/>
    <mergeCell ref="F10:O10"/>
    <mergeCell ref="B8:C8"/>
  </mergeCells>
  <conditionalFormatting sqref="B2">
    <cfRule type="expression" dxfId="33" priority="5">
      <formula>$AC$2="OK"</formula>
    </cfRule>
    <cfRule type="expression" dxfId="32" priority="14">
      <formula>$AC$2="NOK"</formula>
    </cfRule>
  </conditionalFormatting>
  <conditionalFormatting sqref="AA30 AA37 AA43 Y17:Y58 Y60">
    <cfRule type="containsText" dxfId="31" priority="33" stopIfTrue="1" operator="containsText" text="ok">
      <formula>NOT(ISERROR(SEARCH("ok",Y17)))</formula>
    </cfRule>
  </conditionalFormatting>
  <conditionalFormatting sqref="AA30 AA37 AA43 Y17:Y60">
    <cfRule type="cellIs" dxfId="30" priority="32" stopIfTrue="1" operator="equal">
      <formula>"erreur"</formula>
    </cfRule>
  </conditionalFormatting>
  <conditionalFormatting sqref="AA30 AA37 AA43 R17:R58 Y17:Y58 Y60">
    <cfRule type="containsText" dxfId="29" priority="31" stopIfTrue="1" operator="containsText" text="erreur">
      <formula>NOT(ISERROR(SEARCH("erreur",R17)))</formula>
    </cfRule>
  </conditionalFormatting>
  <conditionalFormatting sqref="Y31:Y36 Y53:Y58 R31:R36 R53:R58 R17:R29 Y17:Y29 Y38:Y42 R38:R42 R44:R51 Y44:Y51 Y60">
    <cfRule type="containsText" dxfId="28" priority="30" stopIfTrue="1" operator="containsText" text="OK">
      <formula>NOT(ISERROR(SEARCH("OK",R17)))</formula>
    </cfRule>
  </conditionalFormatting>
  <conditionalFormatting sqref="D64:D65">
    <cfRule type="notContainsBlanks" dxfId="27" priority="29">
      <formula>LEN(TRIM(D64))&gt;0</formula>
    </cfRule>
  </conditionalFormatting>
  <conditionalFormatting sqref="R60">
    <cfRule type="containsText" dxfId="26" priority="28" stopIfTrue="1" operator="containsText" text="erreur">
      <formula>NOT(ISERROR(SEARCH("erreur",R60)))</formula>
    </cfRule>
  </conditionalFormatting>
  <conditionalFormatting sqref="R60">
    <cfRule type="containsText" dxfId="25" priority="27" stopIfTrue="1" operator="containsText" text="OK">
      <formula>NOT(ISERROR(SEARCH("OK",R60)))</formula>
    </cfRule>
  </conditionalFormatting>
  <conditionalFormatting sqref="AA52">
    <cfRule type="containsText" dxfId="24" priority="26" stopIfTrue="1" operator="containsText" text="ok">
      <formula>NOT(ISERROR(SEARCH("ok",AA52)))</formula>
    </cfRule>
  </conditionalFormatting>
  <conditionalFormatting sqref="AA52">
    <cfRule type="cellIs" dxfId="23" priority="25" stopIfTrue="1" operator="equal">
      <formula>"erreur"</formula>
    </cfRule>
  </conditionalFormatting>
  <conditionalFormatting sqref="AA52">
    <cfRule type="containsText" dxfId="22" priority="24" stopIfTrue="1" operator="containsText" text="erreur">
      <formula>NOT(ISERROR(SEARCH("erreur",AA52)))</formula>
    </cfRule>
  </conditionalFormatting>
  <conditionalFormatting sqref="U17:U58">
    <cfRule type="containsText" dxfId="21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20" priority="3" stopIfTrue="1" operator="containsText" text="OK">
      <formula>NOT(ISERROR(SEARCH("OK",U17)))</formula>
    </cfRule>
  </conditionalFormatting>
  <conditionalFormatting sqref="U60">
    <cfRule type="containsText" dxfId="19" priority="2" stopIfTrue="1" operator="containsText" text="erreur">
      <formula>NOT(ISERROR(SEARCH("erreur",U60)))</formula>
    </cfRule>
  </conditionalFormatting>
  <conditionalFormatting sqref="U60">
    <cfRule type="containsText" dxfId="18" priority="1" stopIfTrue="1" operator="containsText" text="OK">
      <formula>NOT(ISERROR(SEARCH("OK",U60)))</formula>
    </cfRule>
  </conditionalFormatting>
  <dataValidations count="2">
    <dataValidation type="decimal" operator="greaterThanOrEqual" showInputMessage="1" showErrorMessage="1" error="Le montant doit être supérieur ou égal à 0" sqref="D68 E68:E69 E71:E72 D71">
      <formula1>0</formula1>
    </dataValidation>
    <dataValidation type="list" allowBlank="1" showInputMessage="1" showErrorMessage="1" sqref="F69 F7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C74"/>
  <sheetViews>
    <sheetView showGridLines="0" topLeftCell="O1" zoomScaleNormal="100" workbookViewId="0">
      <selection activeCell="AD28" sqref="AD28"/>
    </sheetView>
  </sheetViews>
  <sheetFormatPr baseColWidth="10"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4" width="14.28515625" style="14" customWidth="1"/>
    <col min="5" max="5" width="2.85546875" style="14" customWidth="1"/>
    <col min="6" max="15" width="14.28515625" style="14" customWidth="1"/>
    <col min="16" max="16" width="2.85546875" style="14" customWidth="1"/>
    <col min="17" max="18" width="14.28515625" style="14" customWidth="1"/>
    <col min="19" max="19" width="2.85546875" style="14" customWidth="1"/>
    <col min="20" max="21" width="14.28515625" style="14" customWidth="1"/>
    <col min="22" max="22" width="2.85546875" style="14" customWidth="1"/>
    <col min="23" max="23" width="14.28515625" style="14" customWidth="1"/>
    <col min="24" max="24" width="2.85546875" style="14" customWidth="1"/>
    <col min="25" max="25" width="14.42578125" style="14" customWidth="1"/>
    <col min="26" max="26" width="2.85546875" style="14" customWidth="1"/>
    <col min="27" max="27" width="14.28515625" style="14" customWidth="1"/>
    <col min="28" max="28" width="2.85546875" style="14" customWidth="1"/>
    <col min="29" max="16384" width="11.42578125" style="14"/>
  </cols>
  <sheetData>
    <row r="1" spans="2:29" ht="15" customHeight="1" thickBot="1"/>
    <row r="2" spans="2:29" s="16" customFormat="1" ht="60" customHeight="1" thickBot="1">
      <c r="B2" s="196" t="s">
        <v>140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C2" s="15"/>
    </row>
    <row r="3" spans="2:29" ht="15" customHeight="1" thickBot="1"/>
    <row r="4" spans="2:29" ht="15" customHeight="1">
      <c r="B4" s="199" t="s">
        <v>70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1"/>
    </row>
    <row r="5" spans="2:29" ht="15" customHeight="1" thickBot="1">
      <c r="B5" s="202" t="s">
        <v>125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4"/>
    </row>
    <row r="6" spans="2:29" ht="15" customHeight="1">
      <c r="B6" s="95"/>
      <c r="C6" s="95"/>
      <c r="D6" s="95"/>
      <c r="E6" s="95"/>
      <c r="F6" s="95"/>
      <c r="G6" s="95"/>
    </row>
    <row r="7" spans="2:29" ht="15" customHeight="1">
      <c r="B7" s="17" t="s">
        <v>62</v>
      </c>
      <c r="C7" s="18"/>
      <c r="D7" s="208">
        <f>+'F1'!C7</f>
        <v>0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</row>
    <row r="8" spans="2:29" ht="15" customHeight="1">
      <c r="B8" s="221" t="s">
        <v>97</v>
      </c>
      <c r="C8" s="222"/>
      <c r="D8" s="96" t="s">
        <v>61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</row>
    <row r="9" spans="2:29" ht="15" customHeight="1" thickBot="1">
      <c r="B9" s="19"/>
      <c r="C9" s="20"/>
      <c r="D9" s="21"/>
      <c r="E9" s="22"/>
      <c r="F9" s="21"/>
      <c r="G9" s="21"/>
    </row>
    <row r="10" spans="2:29" ht="15" customHeight="1" thickBot="1">
      <c r="B10" s="48"/>
      <c r="C10" s="20"/>
      <c r="D10" s="20"/>
      <c r="E10" s="22"/>
      <c r="F10" s="205" t="s">
        <v>63</v>
      </c>
      <c r="G10" s="206"/>
      <c r="H10" s="206"/>
      <c r="I10" s="206"/>
      <c r="J10" s="206"/>
      <c r="K10" s="206"/>
      <c r="L10" s="206"/>
      <c r="M10" s="206"/>
      <c r="N10" s="206"/>
      <c r="O10" s="207"/>
      <c r="P10" s="99"/>
      <c r="Q10" s="99"/>
    </row>
    <row r="11" spans="2:29" ht="15" customHeight="1">
      <c r="B11" s="22"/>
      <c r="C11" s="22"/>
      <c r="D11" s="147">
        <v>1</v>
      </c>
      <c r="E11" s="22"/>
      <c r="F11" s="147" t="s">
        <v>142</v>
      </c>
      <c r="G11" s="147" t="s">
        <v>143</v>
      </c>
      <c r="H11" s="147" t="s">
        <v>144</v>
      </c>
      <c r="I11" s="147" t="s">
        <v>145</v>
      </c>
      <c r="J11" s="147" t="s">
        <v>146</v>
      </c>
      <c r="K11" s="147" t="s">
        <v>147</v>
      </c>
      <c r="L11" s="147" t="s">
        <v>148</v>
      </c>
      <c r="M11" s="147" t="s">
        <v>149</v>
      </c>
      <c r="N11" s="147" t="s">
        <v>150</v>
      </c>
      <c r="O11" s="147" t="s">
        <v>151</v>
      </c>
      <c r="Q11" s="147" t="s">
        <v>152</v>
      </c>
      <c r="T11" s="147">
        <v>2</v>
      </c>
      <c r="W11" s="147">
        <v>3</v>
      </c>
      <c r="Y11" s="148">
        <v>4</v>
      </c>
      <c r="AA11" s="147" t="s">
        <v>153</v>
      </c>
    </row>
    <row r="12" spans="2:29" s="16" customFormat="1" ht="30" customHeight="1">
      <c r="B12" s="22"/>
      <c r="C12" s="22"/>
      <c r="D12" s="187" t="s">
        <v>76</v>
      </c>
      <c r="E12" s="22"/>
      <c r="F12" s="187" t="s">
        <v>81</v>
      </c>
      <c r="G12" s="187" t="s">
        <v>82</v>
      </c>
      <c r="H12" s="187" t="s">
        <v>83</v>
      </c>
      <c r="I12" s="187" t="s">
        <v>84</v>
      </c>
      <c r="J12" s="187" t="s">
        <v>85</v>
      </c>
      <c r="K12" s="187" t="s">
        <v>86</v>
      </c>
      <c r="L12" s="187" t="s">
        <v>87</v>
      </c>
      <c r="M12" s="187" t="s">
        <v>88</v>
      </c>
      <c r="N12" s="187" t="s">
        <v>89</v>
      </c>
      <c r="O12" s="187" t="s">
        <v>90</v>
      </c>
      <c r="P12" s="100"/>
      <c r="Q12" s="191" t="s">
        <v>77</v>
      </c>
      <c r="R12" s="191" t="s">
        <v>160</v>
      </c>
      <c r="T12" s="183" t="s">
        <v>78</v>
      </c>
      <c r="U12" s="191" t="s">
        <v>161</v>
      </c>
      <c r="W12" s="187" t="s">
        <v>79</v>
      </c>
      <c r="Y12" s="184" t="s">
        <v>80</v>
      </c>
      <c r="AA12" s="191" t="s">
        <v>64</v>
      </c>
    </row>
    <row r="13" spans="2:29" s="16" customFormat="1" ht="30" customHeight="1">
      <c r="B13" s="22"/>
      <c r="C13" s="22"/>
      <c r="D13" s="188"/>
      <c r="E13" s="22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01"/>
      <c r="Q13" s="192"/>
      <c r="R13" s="192"/>
      <c r="T13" s="183"/>
      <c r="U13" s="192"/>
      <c r="W13" s="188"/>
      <c r="Y13" s="185"/>
      <c r="AA13" s="192"/>
    </row>
    <row r="14" spans="2:29" s="16" customFormat="1" ht="30" customHeight="1">
      <c r="B14" s="22"/>
      <c r="C14" s="22"/>
      <c r="D14" s="189"/>
      <c r="E14" s="22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01"/>
      <c r="Q14" s="193"/>
      <c r="R14" s="193"/>
      <c r="T14" s="183"/>
      <c r="U14" s="193"/>
      <c r="W14" s="189"/>
      <c r="Y14" s="186"/>
      <c r="AA14" s="193"/>
    </row>
    <row r="15" spans="2:29" ht="15" customHeight="1">
      <c r="B15" s="23" t="s">
        <v>65</v>
      </c>
      <c r="C15" s="24"/>
      <c r="D15" s="25"/>
      <c r="E15" s="22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9"/>
      <c r="R15" s="106"/>
      <c r="T15" s="9"/>
      <c r="U15" s="106"/>
      <c r="W15" s="9"/>
      <c r="Y15" s="26"/>
      <c r="AA15" s="9"/>
    </row>
    <row r="16" spans="2:29" ht="15" customHeight="1">
      <c r="B16" s="23"/>
      <c r="C16" s="27" t="s">
        <v>0</v>
      </c>
      <c r="D16" s="25"/>
      <c r="E16" s="22"/>
      <c r="F16" s="107"/>
      <c r="G16" s="103"/>
      <c r="H16" s="103"/>
      <c r="I16" s="103"/>
      <c r="J16" s="103"/>
      <c r="K16" s="103"/>
      <c r="L16" s="103"/>
      <c r="M16" s="103"/>
      <c r="N16" s="103"/>
      <c r="O16" s="104"/>
      <c r="P16" s="105"/>
      <c r="Q16" s="9"/>
      <c r="R16" s="106"/>
      <c r="T16" s="9"/>
      <c r="U16" s="106"/>
      <c r="W16" s="9"/>
      <c r="Y16" s="26"/>
      <c r="AA16" s="9"/>
    </row>
    <row r="17" spans="2:27" ht="15" customHeight="1">
      <c r="B17" s="31"/>
      <c r="C17" s="22" t="str">
        <f>'F2 SAS'!C17</f>
        <v xml:space="preserve">Médecin </v>
      </c>
      <c r="D17" s="108">
        <f>'F2 SAS'!D17+'F2 FHL'!D17+'F2 ETAT-COMMUNAL'!D17</f>
        <v>0</v>
      </c>
      <c r="E17" s="42"/>
      <c r="F17" s="108">
        <f>'F2 SAS'!F17+'F2 FHL'!F17+'F2 ETAT-COMMUNAL'!F17</f>
        <v>0</v>
      </c>
      <c r="G17" s="108">
        <f>'F2 SAS'!G17+'F2 FHL'!G17+'F2 ETAT-COMMUNAL'!G17</f>
        <v>0</v>
      </c>
      <c r="H17" s="108">
        <f>'F2 SAS'!H17+'F2 FHL'!H17+'F2 ETAT-COMMUNAL'!H17</f>
        <v>0</v>
      </c>
      <c r="I17" s="108">
        <f>'F2 SAS'!I17+'F2 FHL'!I17+'F2 ETAT-COMMUNAL'!I17</f>
        <v>0</v>
      </c>
      <c r="J17" s="108">
        <f>'F2 SAS'!J17+'F2 FHL'!J17+'F2 ETAT-COMMUNAL'!J17</f>
        <v>0</v>
      </c>
      <c r="K17" s="108">
        <f>'F2 SAS'!K17+'F2 FHL'!K17+'F2 ETAT-COMMUNAL'!K17</f>
        <v>0</v>
      </c>
      <c r="L17" s="108">
        <f>'F2 SAS'!L17+'F2 FHL'!L17+'F2 ETAT-COMMUNAL'!L17</f>
        <v>0</v>
      </c>
      <c r="M17" s="108">
        <f>'F2 SAS'!M17+'F2 FHL'!M17+'F2 ETAT-COMMUNAL'!M17</f>
        <v>0</v>
      </c>
      <c r="N17" s="108">
        <f>'F2 SAS'!N17+'F2 FHL'!N17+'F2 ETAT-COMMUNAL'!N17</f>
        <v>0</v>
      </c>
      <c r="O17" s="108">
        <f>'F2 SAS'!O17+'F2 FHL'!O17+'F2 ETAT-COMMUNAL'!O17</f>
        <v>0</v>
      </c>
      <c r="P17" s="109"/>
      <c r="Q17" s="29">
        <f>SUM(F17:O17)</f>
        <v>0</v>
      </c>
      <c r="R17" s="110" t="str">
        <f t="shared" ref="R17:R29" si="0">IF(Q17=D17,"OK",IF(D17&lt;&gt;Q17,"erreur"))</f>
        <v>OK</v>
      </c>
      <c r="T17" s="108">
        <f>'F2 SAS'!T17+'F2 FHL'!T17+'F2 ETAT-COMMUNAL'!T17</f>
        <v>0</v>
      </c>
      <c r="U17" s="110" t="str">
        <f>IF(Q17=0,"OK",IF(AND(Q17&gt;0,T17&lt;&gt;0,T17=INT(T17),INT(T17)&gt;=Q17),"OK","erreur"))</f>
        <v>OK</v>
      </c>
      <c r="W17" s="108">
        <f>'F2 SAS'!W17+'F2 FHL'!W17+'F2 ETAT-COMMUNAL'!W17</f>
        <v>0</v>
      </c>
      <c r="Y17" s="30" t="str">
        <f t="shared" ref="Y17:Y29" si="1">IF(D17="",IF(W17="","OK","erreur"),IF(W17&lt;&gt;"","OK","erreur"))</f>
        <v>OK</v>
      </c>
      <c r="AA17" s="29">
        <f t="shared" ref="AA17:AA29" si="2">IFERROR(+W17*AA$60/W$60,0)</f>
        <v>0</v>
      </c>
    </row>
    <row r="18" spans="2:27" ht="15" customHeight="1">
      <c r="B18" s="31"/>
      <c r="C18" s="22" t="str">
        <f>'F2 SAS'!C18</f>
        <v>Licencié en sciences hospitalières</v>
      </c>
      <c r="D18" s="108">
        <f>'F2 SAS'!D18+'F2 FHL'!D18+'F2 ETAT-COMMUNAL'!D18</f>
        <v>0</v>
      </c>
      <c r="E18" s="42"/>
      <c r="F18" s="108">
        <f>'F2 SAS'!F18+'F2 FHL'!F18+'F2 ETAT-COMMUNAL'!F18</f>
        <v>0</v>
      </c>
      <c r="G18" s="108">
        <f>'F2 SAS'!G18+'F2 FHL'!G18+'F2 ETAT-COMMUNAL'!G18</f>
        <v>0</v>
      </c>
      <c r="H18" s="108">
        <f>'F2 SAS'!H18+'F2 FHL'!H18+'F2 ETAT-COMMUNAL'!H18</f>
        <v>0</v>
      </c>
      <c r="I18" s="108">
        <f>'F2 SAS'!I18+'F2 FHL'!I18+'F2 ETAT-COMMUNAL'!I18</f>
        <v>0</v>
      </c>
      <c r="J18" s="108">
        <f>'F2 SAS'!J18+'F2 FHL'!J18+'F2 ETAT-COMMUNAL'!J18</f>
        <v>0</v>
      </c>
      <c r="K18" s="108">
        <f>'F2 SAS'!K18+'F2 FHL'!K18+'F2 ETAT-COMMUNAL'!K18</f>
        <v>0</v>
      </c>
      <c r="L18" s="108">
        <f>'F2 SAS'!L18+'F2 FHL'!L18+'F2 ETAT-COMMUNAL'!L18</f>
        <v>0</v>
      </c>
      <c r="M18" s="108">
        <f>'F2 SAS'!M18+'F2 FHL'!M18+'F2 ETAT-COMMUNAL'!M18</f>
        <v>0</v>
      </c>
      <c r="N18" s="108">
        <f>'F2 SAS'!N18+'F2 FHL'!N18+'F2 ETAT-COMMUNAL'!N18</f>
        <v>0</v>
      </c>
      <c r="O18" s="108">
        <f>'F2 SAS'!O18+'F2 FHL'!O18+'F2 ETAT-COMMUNAL'!O18</f>
        <v>0</v>
      </c>
      <c r="P18" s="109"/>
      <c r="Q18" s="29">
        <f t="shared" ref="Q18:Q29" si="3">SUM(F18:O18)</f>
        <v>0</v>
      </c>
      <c r="R18" s="110" t="str">
        <f t="shared" si="0"/>
        <v>OK</v>
      </c>
      <c r="T18" s="108">
        <f>'F2 SAS'!T18+'F2 FHL'!T18+'F2 ETAT-COMMUNAL'!T18</f>
        <v>0</v>
      </c>
      <c r="U18" s="110" t="str">
        <f t="shared" ref="U18:U60" si="4">IF(Q18=0,"OK",IF(AND(Q18&gt;0,T18&lt;&gt;0,T18=INT(T18),INT(T18)&gt;=Q18),"OK","erreur"))</f>
        <v>OK</v>
      </c>
      <c r="W18" s="108">
        <f>'F2 SAS'!W18+'F2 FHL'!W18+'F2 ETAT-COMMUNAL'!W18</f>
        <v>0</v>
      </c>
      <c r="Y18" s="30" t="str">
        <f t="shared" si="1"/>
        <v>OK</v>
      </c>
      <c r="AA18" s="29">
        <f t="shared" si="2"/>
        <v>0</v>
      </c>
    </row>
    <row r="19" spans="2:27" ht="15" customHeight="1">
      <c r="B19" s="31"/>
      <c r="C19" s="22" t="str">
        <f>'F2 SAS'!C19</f>
        <v>Infirmier hospitalier gradué</v>
      </c>
      <c r="D19" s="108">
        <f>'F2 SAS'!D19+'F2 FHL'!D19+'F2 ETAT-COMMUNAL'!D19</f>
        <v>0</v>
      </c>
      <c r="E19" s="42"/>
      <c r="F19" s="108">
        <f>'F2 SAS'!F19+'F2 FHL'!F19+'F2 ETAT-COMMUNAL'!F19</f>
        <v>0</v>
      </c>
      <c r="G19" s="108">
        <f>'F2 SAS'!G19+'F2 FHL'!G19+'F2 ETAT-COMMUNAL'!G19</f>
        <v>0</v>
      </c>
      <c r="H19" s="108">
        <f>'F2 SAS'!H19+'F2 FHL'!H19+'F2 ETAT-COMMUNAL'!H19</f>
        <v>0</v>
      </c>
      <c r="I19" s="108">
        <f>'F2 SAS'!I19+'F2 FHL'!I19+'F2 ETAT-COMMUNAL'!I19</f>
        <v>0</v>
      </c>
      <c r="J19" s="108">
        <f>'F2 SAS'!J19+'F2 FHL'!J19+'F2 ETAT-COMMUNAL'!J19</f>
        <v>0</v>
      </c>
      <c r="K19" s="108">
        <f>'F2 SAS'!K19+'F2 FHL'!K19+'F2 ETAT-COMMUNAL'!K19</f>
        <v>0</v>
      </c>
      <c r="L19" s="108">
        <f>'F2 SAS'!L19+'F2 FHL'!L19+'F2 ETAT-COMMUNAL'!L19</f>
        <v>0</v>
      </c>
      <c r="M19" s="108">
        <f>'F2 SAS'!M19+'F2 FHL'!M19+'F2 ETAT-COMMUNAL'!M19</f>
        <v>0</v>
      </c>
      <c r="N19" s="108">
        <f>'F2 SAS'!N19+'F2 FHL'!N19+'F2 ETAT-COMMUNAL'!N19</f>
        <v>0</v>
      </c>
      <c r="O19" s="108">
        <f>'F2 SAS'!O19+'F2 FHL'!O19+'F2 ETAT-COMMUNAL'!O19</f>
        <v>0</v>
      </c>
      <c r="P19" s="109"/>
      <c r="Q19" s="29">
        <f t="shared" si="3"/>
        <v>0</v>
      </c>
      <c r="R19" s="110" t="str">
        <f t="shared" si="0"/>
        <v>OK</v>
      </c>
      <c r="T19" s="108">
        <f>'F2 SAS'!T19+'F2 FHL'!T19+'F2 ETAT-COMMUNAL'!T19</f>
        <v>0</v>
      </c>
      <c r="U19" s="110" t="str">
        <f t="shared" si="4"/>
        <v>OK</v>
      </c>
      <c r="W19" s="108">
        <f>'F2 SAS'!W19+'F2 FHL'!W19+'F2 ETAT-COMMUNAL'!W19</f>
        <v>0</v>
      </c>
      <c r="Y19" s="30" t="str">
        <f t="shared" si="1"/>
        <v>OK</v>
      </c>
      <c r="AA19" s="29">
        <f t="shared" si="2"/>
        <v>0</v>
      </c>
    </row>
    <row r="20" spans="2:27" ht="15" customHeight="1">
      <c r="B20" s="31"/>
      <c r="C20" s="22" t="str">
        <f>'F2 SAS'!C20</f>
        <v>Assistant social</v>
      </c>
      <c r="D20" s="108">
        <f>'F2 SAS'!D20+'F2 FHL'!D20+'F2 ETAT-COMMUNAL'!D20</f>
        <v>0</v>
      </c>
      <c r="E20" s="42"/>
      <c r="F20" s="108">
        <f>'F2 SAS'!F20+'F2 FHL'!F20+'F2 ETAT-COMMUNAL'!F20</f>
        <v>0</v>
      </c>
      <c r="G20" s="108">
        <f>'F2 SAS'!G20+'F2 FHL'!G20+'F2 ETAT-COMMUNAL'!G20</f>
        <v>0</v>
      </c>
      <c r="H20" s="108">
        <f>'F2 SAS'!H20+'F2 FHL'!H20+'F2 ETAT-COMMUNAL'!H20</f>
        <v>0</v>
      </c>
      <c r="I20" s="108">
        <f>'F2 SAS'!I20+'F2 FHL'!I20+'F2 ETAT-COMMUNAL'!I20</f>
        <v>0</v>
      </c>
      <c r="J20" s="108">
        <f>'F2 SAS'!J20+'F2 FHL'!J20+'F2 ETAT-COMMUNAL'!J20</f>
        <v>0</v>
      </c>
      <c r="K20" s="108">
        <f>'F2 SAS'!K20+'F2 FHL'!K20+'F2 ETAT-COMMUNAL'!K20</f>
        <v>0</v>
      </c>
      <c r="L20" s="108">
        <f>'F2 SAS'!L20+'F2 FHL'!L20+'F2 ETAT-COMMUNAL'!L20</f>
        <v>0</v>
      </c>
      <c r="M20" s="108">
        <f>'F2 SAS'!M20+'F2 FHL'!M20+'F2 ETAT-COMMUNAL'!M20</f>
        <v>0</v>
      </c>
      <c r="N20" s="108">
        <f>'F2 SAS'!N20+'F2 FHL'!N20+'F2 ETAT-COMMUNAL'!N20</f>
        <v>0</v>
      </c>
      <c r="O20" s="108">
        <f>'F2 SAS'!O20+'F2 FHL'!O20+'F2 ETAT-COMMUNAL'!O20</f>
        <v>0</v>
      </c>
      <c r="P20" s="109"/>
      <c r="Q20" s="29">
        <f t="shared" si="3"/>
        <v>0</v>
      </c>
      <c r="R20" s="110" t="str">
        <f t="shared" si="0"/>
        <v>OK</v>
      </c>
      <c r="T20" s="108">
        <f>'F2 SAS'!T20+'F2 FHL'!T20+'F2 ETAT-COMMUNAL'!T20</f>
        <v>0</v>
      </c>
      <c r="U20" s="110" t="str">
        <f t="shared" si="4"/>
        <v>OK</v>
      </c>
      <c r="W20" s="108">
        <f>'F2 SAS'!W20+'F2 FHL'!W20+'F2 ETAT-COMMUNAL'!W20</f>
        <v>0</v>
      </c>
      <c r="Y20" s="30" t="str">
        <f t="shared" si="1"/>
        <v>OK</v>
      </c>
      <c r="AA20" s="29">
        <f t="shared" si="2"/>
        <v>0</v>
      </c>
    </row>
    <row r="21" spans="2:27" ht="15" customHeight="1">
      <c r="B21" s="31"/>
      <c r="C21" s="22" t="str">
        <f>'F2 SAS'!C21</f>
        <v>Ergothérapeute</v>
      </c>
      <c r="D21" s="108">
        <f>'F2 SAS'!D21+'F2 FHL'!D21+'F2 ETAT-COMMUNAL'!D21</f>
        <v>0</v>
      </c>
      <c r="E21" s="42"/>
      <c r="F21" s="108">
        <f>'F2 SAS'!F21+'F2 FHL'!F21+'F2 ETAT-COMMUNAL'!F21</f>
        <v>0</v>
      </c>
      <c r="G21" s="108">
        <f>'F2 SAS'!G21+'F2 FHL'!G21+'F2 ETAT-COMMUNAL'!G21</f>
        <v>0</v>
      </c>
      <c r="H21" s="108">
        <f>'F2 SAS'!H21+'F2 FHL'!H21+'F2 ETAT-COMMUNAL'!H21</f>
        <v>0</v>
      </c>
      <c r="I21" s="108">
        <f>'F2 SAS'!I21+'F2 FHL'!I21+'F2 ETAT-COMMUNAL'!I21</f>
        <v>0</v>
      </c>
      <c r="J21" s="108">
        <f>'F2 SAS'!J21+'F2 FHL'!J21+'F2 ETAT-COMMUNAL'!J21</f>
        <v>0</v>
      </c>
      <c r="K21" s="108">
        <f>'F2 SAS'!K21+'F2 FHL'!K21+'F2 ETAT-COMMUNAL'!K21</f>
        <v>0</v>
      </c>
      <c r="L21" s="108">
        <f>'F2 SAS'!L21+'F2 FHL'!L21+'F2 ETAT-COMMUNAL'!L21</f>
        <v>0</v>
      </c>
      <c r="M21" s="108">
        <f>'F2 SAS'!M21+'F2 FHL'!M21+'F2 ETAT-COMMUNAL'!M21</f>
        <v>0</v>
      </c>
      <c r="N21" s="108">
        <f>'F2 SAS'!N21+'F2 FHL'!N21+'F2 ETAT-COMMUNAL'!N21</f>
        <v>0</v>
      </c>
      <c r="O21" s="108">
        <f>'F2 SAS'!O21+'F2 FHL'!O21+'F2 ETAT-COMMUNAL'!O21</f>
        <v>0</v>
      </c>
      <c r="P21" s="109"/>
      <c r="Q21" s="29">
        <f t="shared" si="3"/>
        <v>0</v>
      </c>
      <c r="R21" s="110" t="str">
        <f t="shared" si="0"/>
        <v>OK</v>
      </c>
      <c r="T21" s="108">
        <f>'F2 SAS'!T21+'F2 FHL'!T21+'F2 ETAT-COMMUNAL'!T21</f>
        <v>0</v>
      </c>
      <c r="U21" s="110" t="str">
        <f t="shared" si="4"/>
        <v>OK</v>
      </c>
      <c r="W21" s="108">
        <f>'F2 SAS'!W21+'F2 FHL'!W21+'F2 ETAT-COMMUNAL'!W21</f>
        <v>0</v>
      </c>
      <c r="Y21" s="30" t="str">
        <f t="shared" si="1"/>
        <v>OK</v>
      </c>
      <c r="AA21" s="29">
        <f t="shared" si="2"/>
        <v>0</v>
      </c>
    </row>
    <row r="22" spans="2:27" ht="15" customHeight="1">
      <c r="B22" s="31"/>
      <c r="C22" s="22" t="str">
        <f>'F2 SAS'!C22</f>
        <v>Kinésithérapeute</v>
      </c>
      <c r="D22" s="108">
        <f>'F2 SAS'!D22+'F2 FHL'!D22+'F2 ETAT-COMMUNAL'!D22</f>
        <v>0</v>
      </c>
      <c r="E22" s="42"/>
      <c r="F22" s="108">
        <f>'F2 SAS'!F22+'F2 FHL'!F22+'F2 ETAT-COMMUNAL'!F22</f>
        <v>0</v>
      </c>
      <c r="G22" s="108">
        <f>'F2 SAS'!G22+'F2 FHL'!G22+'F2 ETAT-COMMUNAL'!G22</f>
        <v>0</v>
      </c>
      <c r="H22" s="108">
        <f>'F2 SAS'!H22+'F2 FHL'!H22+'F2 ETAT-COMMUNAL'!H22</f>
        <v>0</v>
      </c>
      <c r="I22" s="108">
        <f>'F2 SAS'!I22+'F2 FHL'!I22+'F2 ETAT-COMMUNAL'!I22</f>
        <v>0</v>
      </c>
      <c r="J22" s="108">
        <f>'F2 SAS'!J22+'F2 FHL'!J22+'F2 ETAT-COMMUNAL'!J22</f>
        <v>0</v>
      </c>
      <c r="K22" s="108">
        <f>'F2 SAS'!K22+'F2 FHL'!K22+'F2 ETAT-COMMUNAL'!K22</f>
        <v>0</v>
      </c>
      <c r="L22" s="108">
        <f>'F2 SAS'!L22+'F2 FHL'!L22+'F2 ETAT-COMMUNAL'!L22</f>
        <v>0</v>
      </c>
      <c r="M22" s="108">
        <f>'F2 SAS'!M22+'F2 FHL'!M22+'F2 ETAT-COMMUNAL'!M22</f>
        <v>0</v>
      </c>
      <c r="N22" s="108">
        <f>'F2 SAS'!N22+'F2 FHL'!N22+'F2 ETAT-COMMUNAL'!N22</f>
        <v>0</v>
      </c>
      <c r="O22" s="108">
        <f>'F2 SAS'!O22+'F2 FHL'!O22+'F2 ETAT-COMMUNAL'!O22</f>
        <v>0</v>
      </c>
      <c r="P22" s="109"/>
      <c r="Q22" s="29">
        <f t="shared" si="3"/>
        <v>0</v>
      </c>
      <c r="R22" s="110" t="str">
        <f t="shared" si="0"/>
        <v>OK</v>
      </c>
      <c r="T22" s="108">
        <f>'F2 SAS'!T22+'F2 FHL'!T22+'F2 ETAT-COMMUNAL'!T22</f>
        <v>0</v>
      </c>
      <c r="U22" s="110" t="str">
        <f t="shared" si="4"/>
        <v>OK</v>
      </c>
      <c r="W22" s="108">
        <f>'F2 SAS'!W22+'F2 FHL'!W22+'F2 ETAT-COMMUNAL'!W22</f>
        <v>0</v>
      </c>
      <c r="Y22" s="30" t="str">
        <f t="shared" si="1"/>
        <v>OK</v>
      </c>
      <c r="AA22" s="29">
        <f t="shared" si="2"/>
        <v>0</v>
      </c>
    </row>
    <row r="23" spans="2:27" ht="15" customHeight="1">
      <c r="B23" s="31"/>
      <c r="C23" s="22" t="str">
        <f>'F2 SAS'!C23</f>
        <v>Psychomotricien</v>
      </c>
      <c r="D23" s="108">
        <f>'F2 SAS'!D23+'F2 FHL'!D23+'F2 ETAT-COMMUNAL'!D23</f>
        <v>0</v>
      </c>
      <c r="E23" s="42"/>
      <c r="F23" s="108">
        <f>'F2 SAS'!F23+'F2 FHL'!F23+'F2 ETAT-COMMUNAL'!F23</f>
        <v>0</v>
      </c>
      <c r="G23" s="108">
        <f>'F2 SAS'!G23+'F2 FHL'!G23+'F2 ETAT-COMMUNAL'!G23</f>
        <v>0</v>
      </c>
      <c r="H23" s="108">
        <f>'F2 SAS'!H23+'F2 FHL'!H23+'F2 ETAT-COMMUNAL'!H23</f>
        <v>0</v>
      </c>
      <c r="I23" s="108">
        <f>'F2 SAS'!I23+'F2 FHL'!I23+'F2 ETAT-COMMUNAL'!I23</f>
        <v>0</v>
      </c>
      <c r="J23" s="108">
        <f>'F2 SAS'!J23+'F2 FHL'!J23+'F2 ETAT-COMMUNAL'!J23</f>
        <v>0</v>
      </c>
      <c r="K23" s="108">
        <f>'F2 SAS'!K23+'F2 FHL'!K23+'F2 ETAT-COMMUNAL'!K23</f>
        <v>0</v>
      </c>
      <c r="L23" s="108">
        <f>'F2 SAS'!L23+'F2 FHL'!L23+'F2 ETAT-COMMUNAL'!L23</f>
        <v>0</v>
      </c>
      <c r="M23" s="108">
        <f>'F2 SAS'!M23+'F2 FHL'!M23+'F2 ETAT-COMMUNAL'!M23</f>
        <v>0</v>
      </c>
      <c r="N23" s="108">
        <f>'F2 SAS'!N23+'F2 FHL'!N23+'F2 ETAT-COMMUNAL'!N23</f>
        <v>0</v>
      </c>
      <c r="O23" s="108">
        <f>'F2 SAS'!O23+'F2 FHL'!O23+'F2 ETAT-COMMUNAL'!O23</f>
        <v>0</v>
      </c>
      <c r="P23" s="109"/>
      <c r="Q23" s="29">
        <f t="shared" si="3"/>
        <v>0</v>
      </c>
      <c r="R23" s="110" t="str">
        <f t="shared" si="0"/>
        <v>OK</v>
      </c>
      <c r="T23" s="108">
        <f>'F2 SAS'!T23+'F2 FHL'!T23+'F2 ETAT-COMMUNAL'!T23</f>
        <v>0</v>
      </c>
      <c r="U23" s="110" t="str">
        <f t="shared" si="4"/>
        <v>OK</v>
      </c>
      <c r="W23" s="108">
        <f>'F2 SAS'!W23+'F2 FHL'!W23+'F2 ETAT-COMMUNAL'!W23</f>
        <v>0</v>
      </c>
      <c r="Y23" s="30" t="str">
        <f t="shared" si="1"/>
        <v>OK</v>
      </c>
      <c r="AA23" s="29">
        <f t="shared" si="2"/>
        <v>0</v>
      </c>
    </row>
    <row r="24" spans="2:27" ht="15" customHeight="1">
      <c r="B24" s="31"/>
      <c r="C24" s="22" t="str">
        <f>'F2 SAS'!C24</f>
        <v>Pédagogue curatif</v>
      </c>
      <c r="D24" s="108">
        <f>'F2 SAS'!D24+'F2 FHL'!D24+'F2 ETAT-COMMUNAL'!D24</f>
        <v>0</v>
      </c>
      <c r="E24" s="42"/>
      <c r="F24" s="108">
        <f>'F2 SAS'!F24+'F2 FHL'!F24+'F2 ETAT-COMMUNAL'!F24</f>
        <v>0</v>
      </c>
      <c r="G24" s="108">
        <f>'F2 SAS'!G24+'F2 FHL'!G24+'F2 ETAT-COMMUNAL'!G24</f>
        <v>0</v>
      </c>
      <c r="H24" s="108">
        <f>'F2 SAS'!H24+'F2 FHL'!H24+'F2 ETAT-COMMUNAL'!H24</f>
        <v>0</v>
      </c>
      <c r="I24" s="108">
        <f>'F2 SAS'!I24+'F2 FHL'!I24+'F2 ETAT-COMMUNAL'!I24</f>
        <v>0</v>
      </c>
      <c r="J24" s="108">
        <f>'F2 SAS'!J24+'F2 FHL'!J24+'F2 ETAT-COMMUNAL'!J24</f>
        <v>0</v>
      </c>
      <c r="K24" s="108">
        <f>'F2 SAS'!K24+'F2 FHL'!K24+'F2 ETAT-COMMUNAL'!K24</f>
        <v>0</v>
      </c>
      <c r="L24" s="108">
        <f>'F2 SAS'!L24+'F2 FHL'!L24+'F2 ETAT-COMMUNAL'!L24</f>
        <v>0</v>
      </c>
      <c r="M24" s="108">
        <f>'F2 SAS'!M24+'F2 FHL'!M24+'F2 ETAT-COMMUNAL'!M24</f>
        <v>0</v>
      </c>
      <c r="N24" s="108">
        <f>'F2 SAS'!N24+'F2 FHL'!N24+'F2 ETAT-COMMUNAL'!N24</f>
        <v>0</v>
      </c>
      <c r="O24" s="108">
        <f>'F2 SAS'!O24+'F2 FHL'!O24+'F2 ETAT-COMMUNAL'!O24</f>
        <v>0</v>
      </c>
      <c r="P24" s="109"/>
      <c r="Q24" s="29">
        <f t="shared" si="3"/>
        <v>0</v>
      </c>
      <c r="R24" s="110" t="str">
        <f t="shared" si="0"/>
        <v>OK</v>
      </c>
      <c r="T24" s="108">
        <f>'F2 SAS'!T24+'F2 FHL'!T24+'F2 ETAT-COMMUNAL'!T24</f>
        <v>0</v>
      </c>
      <c r="U24" s="110" t="str">
        <f t="shared" si="4"/>
        <v>OK</v>
      </c>
      <c r="W24" s="108">
        <f>'F2 SAS'!W24+'F2 FHL'!W24+'F2 ETAT-COMMUNAL'!W24</f>
        <v>0</v>
      </c>
      <c r="Y24" s="30" t="str">
        <f t="shared" si="1"/>
        <v>OK</v>
      </c>
      <c r="AA24" s="29">
        <f t="shared" si="2"/>
        <v>0</v>
      </c>
    </row>
    <row r="25" spans="2:27" ht="15" customHeight="1">
      <c r="B25" s="31"/>
      <c r="C25" s="22" t="str">
        <f>'F2 SAS'!C25</f>
        <v>Diététicien</v>
      </c>
      <c r="D25" s="108">
        <f>'F2 SAS'!D25+'F2 FHL'!D25+'F2 ETAT-COMMUNAL'!D25</f>
        <v>0</v>
      </c>
      <c r="E25" s="42"/>
      <c r="F25" s="108">
        <f>'F2 SAS'!F25+'F2 FHL'!F25+'F2 ETAT-COMMUNAL'!F25</f>
        <v>0</v>
      </c>
      <c r="G25" s="108">
        <f>'F2 SAS'!G25+'F2 FHL'!G25+'F2 ETAT-COMMUNAL'!G25</f>
        <v>0</v>
      </c>
      <c r="H25" s="108">
        <f>'F2 SAS'!H25+'F2 FHL'!H25+'F2 ETAT-COMMUNAL'!H25</f>
        <v>0</v>
      </c>
      <c r="I25" s="108">
        <f>'F2 SAS'!I25+'F2 FHL'!I25+'F2 ETAT-COMMUNAL'!I25</f>
        <v>0</v>
      </c>
      <c r="J25" s="108">
        <f>'F2 SAS'!J25+'F2 FHL'!J25+'F2 ETAT-COMMUNAL'!J25</f>
        <v>0</v>
      </c>
      <c r="K25" s="108">
        <f>'F2 SAS'!K25+'F2 FHL'!K25+'F2 ETAT-COMMUNAL'!K25</f>
        <v>0</v>
      </c>
      <c r="L25" s="108">
        <f>'F2 SAS'!L25+'F2 FHL'!L25+'F2 ETAT-COMMUNAL'!L25</f>
        <v>0</v>
      </c>
      <c r="M25" s="108">
        <f>'F2 SAS'!M25+'F2 FHL'!M25+'F2 ETAT-COMMUNAL'!M25</f>
        <v>0</v>
      </c>
      <c r="N25" s="108">
        <f>'F2 SAS'!N25+'F2 FHL'!N25+'F2 ETAT-COMMUNAL'!N25</f>
        <v>0</v>
      </c>
      <c r="O25" s="108">
        <f>'F2 SAS'!O25+'F2 FHL'!O25+'F2 ETAT-COMMUNAL'!O25</f>
        <v>0</v>
      </c>
      <c r="P25" s="109"/>
      <c r="Q25" s="29">
        <f t="shared" si="3"/>
        <v>0</v>
      </c>
      <c r="R25" s="110" t="str">
        <f t="shared" si="0"/>
        <v>OK</v>
      </c>
      <c r="T25" s="108">
        <f>'F2 SAS'!T25+'F2 FHL'!T25+'F2 ETAT-COMMUNAL'!T25</f>
        <v>0</v>
      </c>
      <c r="U25" s="110" t="str">
        <f t="shared" si="4"/>
        <v>OK</v>
      </c>
      <c r="W25" s="108">
        <f>'F2 SAS'!W25+'F2 FHL'!W25+'F2 ETAT-COMMUNAL'!W25</f>
        <v>0</v>
      </c>
      <c r="Y25" s="30" t="str">
        <f t="shared" si="1"/>
        <v>OK</v>
      </c>
      <c r="AA25" s="29">
        <f t="shared" si="2"/>
        <v>0</v>
      </c>
    </row>
    <row r="26" spans="2:27" ht="15" customHeight="1">
      <c r="B26" s="31"/>
      <c r="C26" s="22" t="str">
        <f>'F2 SAS'!C26</f>
        <v>Infirmier anesthésiste / masseur</v>
      </c>
      <c r="D26" s="108">
        <f>'F2 SAS'!D26+'F2 FHL'!D26+'F2 ETAT-COMMUNAL'!D26</f>
        <v>0</v>
      </c>
      <c r="E26" s="42"/>
      <c r="F26" s="108">
        <f>'F2 SAS'!F26+'F2 FHL'!F26+'F2 ETAT-COMMUNAL'!F26</f>
        <v>0</v>
      </c>
      <c r="G26" s="108">
        <f>'F2 SAS'!G26+'F2 FHL'!G26+'F2 ETAT-COMMUNAL'!G26</f>
        <v>0</v>
      </c>
      <c r="H26" s="108">
        <f>'F2 SAS'!H26+'F2 FHL'!H26+'F2 ETAT-COMMUNAL'!H26</f>
        <v>0</v>
      </c>
      <c r="I26" s="108">
        <f>'F2 SAS'!I26+'F2 FHL'!I26+'F2 ETAT-COMMUNAL'!I26</f>
        <v>0</v>
      </c>
      <c r="J26" s="108">
        <f>'F2 SAS'!J26+'F2 FHL'!J26+'F2 ETAT-COMMUNAL'!J26</f>
        <v>0</v>
      </c>
      <c r="K26" s="108">
        <f>'F2 SAS'!K26+'F2 FHL'!K26+'F2 ETAT-COMMUNAL'!K26</f>
        <v>0</v>
      </c>
      <c r="L26" s="108">
        <f>'F2 SAS'!L26+'F2 FHL'!L26+'F2 ETAT-COMMUNAL'!L26</f>
        <v>0</v>
      </c>
      <c r="M26" s="108">
        <f>'F2 SAS'!M26+'F2 FHL'!M26+'F2 ETAT-COMMUNAL'!M26</f>
        <v>0</v>
      </c>
      <c r="N26" s="108">
        <f>'F2 SAS'!N26+'F2 FHL'!N26+'F2 ETAT-COMMUNAL'!N26</f>
        <v>0</v>
      </c>
      <c r="O26" s="108">
        <f>'F2 SAS'!O26+'F2 FHL'!O26+'F2 ETAT-COMMUNAL'!O26</f>
        <v>0</v>
      </c>
      <c r="P26" s="109"/>
      <c r="Q26" s="29">
        <f t="shared" si="3"/>
        <v>0</v>
      </c>
      <c r="R26" s="110" t="str">
        <f t="shared" si="0"/>
        <v>OK</v>
      </c>
      <c r="T26" s="108">
        <f>'F2 SAS'!T26+'F2 FHL'!T26+'F2 ETAT-COMMUNAL'!T26</f>
        <v>0</v>
      </c>
      <c r="U26" s="110" t="str">
        <f t="shared" si="4"/>
        <v>OK</v>
      </c>
      <c r="W26" s="108">
        <f>'F2 SAS'!W26+'F2 FHL'!W26+'F2 ETAT-COMMUNAL'!W26</f>
        <v>0</v>
      </c>
      <c r="Y26" s="30" t="str">
        <f t="shared" si="1"/>
        <v>OK</v>
      </c>
      <c r="AA26" s="29">
        <f t="shared" si="2"/>
        <v>0</v>
      </c>
    </row>
    <row r="27" spans="2:27" ht="15" customHeight="1">
      <c r="B27" s="31"/>
      <c r="C27" s="22" t="str">
        <f>'F2 SAS'!C27</f>
        <v>Infirmier psychiatrique</v>
      </c>
      <c r="D27" s="108">
        <f>'F2 SAS'!D27+'F2 FHL'!D27+'F2 ETAT-COMMUNAL'!D27</f>
        <v>0</v>
      </c>
      <c r="E27" s="42"/>
      <c r="F27" s="108">
        <f>'F2 SAS'!F27+'F2 FHL'!F27+'F2 ETAT-COMMUNAL'!F27</f>
        <v>0</v>
      </c>
      <c r="G27" s="108">
        <f>'F2 SAS'!G27+'F2 FHL'!G27+'F2 ETAT-COMMUNAL'!G27</f>
        <v>0</v>
      </c>
      <c r="H27" s="108">
        <f>'F2 SAS'!H27+'F2 FHL'!H27+'F2 ETAT-COMMUNAL'!H27</f>
        <v>0</v>
      </c>
      <c r="I27" s="108">
        <f>'F2 SAS'!I27+'F2 FHL'!I27+'F2 ETAT-COMMUNAL'!I27</f>
        <v>0</v>
      </c>
      <c r="J27" s="108">
        <f>'F2 SAS'!J27+'F2 FHL'!J27+'F2 ETAT-COMMUNAL'!J27</f>
        <v>0</v>
      </c>
      <c r="K27" s="108">
        <f>'F2 SAS'!K27+'F2 FHL'!K27+'F2 ETAT-COMMUNAL'!K27</f>
        <v>0</v>
      </c>
      <c r="L27" s="108">
        <f>'F2 SAS'!L27+'F2 FHL'!L27+'F2 ETAT-COMMUNAL'!L27</f>
        <v>0</v>
      </c>
      <c r="M27" s="108">
        <f>'F2 SAS'!M27+'F2 FHL'!M27+'F2 ETAT-COMMUNAL'!M27</f>
        <v>0</v>
      </c>
      <c r="N27" s="108">
        <f>'F2 SAS'!N27+'F2 FHL'!N27+'F2 ETAT-COMMUNAL'!N27</f>
        <v>0</v>
      </c>
      <c r="O27" s="108">
        <f>'F2 SAS'!O27+'F2 FHL'!O27+'F2 ETAT-COMMUNAL'!O27</f>
        <v>0</v>
      </c>
      <c r="P27" s="109"/>
      <c r="Q27" s="29">
        <f t="shared" si="3"/>
        <v>0</v>
      </c>
      <c r="R27" s="110" t="str">
        <f t="shared" si="0"/>
        <v>OK</v>
      </c>
      <c r="T27" s="108">
        <f>'F2 SAS'!T27+'F2 FHL'!T27+'F2 ETAT-COMMUNAL'!T27</f>
        <v>0</v>
      </c>
      <c r="U27" s="110" t="str">
        <f t="shared" si="4"/>
        <v>OK</v>
      </c>
      <c r="W27" s="108">
        <f>'F2 SAS'!W27+'F2 FHL'!W27+'F2 ETAT-COMMUNAL'!W27</f>
        <v>0</v>
      </c>
      <c r="Y27" s="30" t="str">
        <f t="shared" si="1"/>
        <v>OK</v>
      </c>
      <c r="AA27" s="29">
        <f t="shared" si="2"/>
        <v>0</v>
      </c>
    </row>
    <row r="28" spans="2:27" ht="15" customHeight="1">
      <c r="B28" s="31"/>
      <c r="C28" s="22" t="str">
        <f>'F2 SAS'!C28</f>
        <v>Infirmier</v>
      </c>
      <c r="D28" s="108">
        <f>'F2 SAS'!D28+'F2 FHL'!D28+'F2 ETAT-COMMUNAL'!D28</f>
        <v>0</v>
      </c>
      <c r="E28" s="42"/>
      <c r="F28" s="108">
        <f>'F2 SAS'!F28+'F2 FHL'!F28+'F2 ETAT-COMMUNAL'!F28</f>
        <v>0</v>
      </c>
      <c r="G28" s="108">
        <f>'F2 SAS'!G28+'F2 FHL'!G28+'F2 ETAT-COMMUNAL'!G28</f>
        <v>0</v>
      </c>
      <c r="H28" s="108">
        <f>'F2 SAS'!H28+'F2 FHL'!H28+'F2 ETAT-COMMUNAL'!H28</f>
        <v>0</v>
      </c>
      <c r="I28" s="108">
        <f>'F2 SAS'!I28+'F2 FHL'!I28+'F2 ETAT-COMMUNAL'!I28</f>
        <v>0</v>
      </c>
      <c r="J28" s="108">
        <f>'F2 SAS'!J28+'F2 FHL'!J28+'F2 ETAT-COMMUNAL'!J28</f>
        <v>0</v>
      </c>
      <c r="K28" s="108">
        <f>'F2 SAS'!K28+'F2 FHL'!K28+'F2 ETAT-COMMUNAL'!K28</f>
        <v>0</v>
      </c>
      <c r="L28" s="108">
        <f>'F2 SAS'!L28+'F2 FHL'!L28+'F2 ETAT-COMMUNAL'!L28</f>
        <v>0</v>
      </c>
      <c r="M28" s="108">
        <f>'F2 SAS'!M28+'F2 FHL'!M28+'F2 ETAT-COMMUNAL'!M28</f>
        <v>0</v>
      </c>
      <c r="N28" s="108">
        <f>'F2 SAS'!N28+'F2 FHL'!N28+'F2 ETAT-COMMUNAL'!N28</f>
        <v>0</v>
      </c>
      <c r="O28" s="108">
        <f>'F2 SAS'!O28+'F2 FHL'!O28+'F2 ETAT-COMMUNAL'!O28</f>
        <v>0</v>
      </c>
      <c r="P28" s="109"/>
      <c r="Q28" s="29">
        <f t="shared" si="3"/>
        <v>0</v>
      </c>
      <c r="R28" s="110" t="str">
        <f t="shared" si="0"/>
        <v>OK</v>
      </c>
      <c r="T28" s="108">
        <f>'F2 SAS'!T28+'F2 FHL'!T28+'F2 ETAT-COMMUNAL'!T28</f>
        <v>0</v>
      </c>
      <c r="U28" s="110" t="str">
        <f t="shared" si="4"/>
        <v>OK</v>
      </c>
      <c r="W28" s="108">
        <f>'F2 SAS'!W28+'F2 FHL'!W28+'F2 ETAT-COMMUNAL'!W28</f>
        <v>0</v>
      </c>
      <c r="Y28" s="30" t="str">
        <f t="shared" si="1"/>
        <v>OK</v>
      </c>
      <c r="AA28" s="29">
        <f t="shared" si="2"/>
        <v>0</v>
      </c>
    </row>
    <row r="29" spans="2:27" ht="15" customHeight="1">
      <c r="B29" s="31"/>
      <c r="C29" s="20" t="str">
        <f>'F2 SAS'!C29</f>
        <v>Aide soignant</v>
      </c>
      <c r="D29" s="108">
        <f>'F2 SAS'!D29+'F2 FHL'!D29+'F2 ETAT-COMMUNAL'!D29</f>
        <v>0</v>
      </c>
      <c r="E29" s="42"/>
      <c r="F29" s="108">
        <f>'F2 SAS'!F29+'F2 FHL'!F29+'F2 ETAT-COMMUNAL'!F29</f>
        <v>0</v>
      </c>
      <c r="G29" s="108">
        <f>'F2 SAS'!G29+'F2 FHL'!G29+'F2 ETAT-COMMUNAL'!G29</f>
        <v>0</v>
      </c>
      <c r="H29" s="108">
        <f>'F2 SAS'!H29+'F2 FHL'!H29+'F2 ETAT-COMMUNAL'!H29</f>
        <v>0</v>
      </c>
      <c r="I29" s="108">
        <f>'F2 SAS'!I29+'F2 FHL'!I29+'F2 ETAT-COMMUNAL'!I29</f>
        <v>0</v>
      </c>
      <c r="J29" s="108">
        <f>'F2 SAS'!J29+'F2 FHL'!J29+'F2 ETAT-COMMUNAL'!J29</f>
        <v>0</v>
      </c>
      <c r="K29" s="108">
        <f>'F2 SAS'!K29+'F2 FHL'!K29+'F2 ETAT-COMMUNAL'!K29</f>
        <v>0</v>
      </c>
      <c r="L29" s="108">
        <f>'F2 SAS'!L29+'F2 FHL'!L29+'F2 ETAT-COMMUNAL'!L29</f>
        <v>0</v>
      </c>
      <c r="M29" s="108">
        <f>'F2 SAS'!M29+'F2 FHL'!M29+'F2 ETAT-COMMUNAL'!M29</f>
        <v>0</v>
      </c>
      <c r="N29" s="108">
        <f>'F2 SAS'!N29+'F2 FHL'!N29+'F2 ETAT-COMMUNAL'!N29</f>
        <v>0</v>
      </c>
      <c r="O29" s="108">
        <f>'F2 SAS'!O29+'F2 FHL'!O29+'F2 ETAT-COMMUNAL'!O29</f>
        <v>0</v>
      </c>
      <c r="P29" s="109"/>
      <c r="Q29" s="111">
        <f t="shared" si="3"/>
        <v>0</v>
      </c>
      <c r="R29" s="110" t="str">
        <f t="shared" si="0"/>
        <v>OK</v>
      </c>
      <c r="T29" s="108">
        <f>'F2 SAS'!T29+'F2 FHL'!T29+'F2 ETAT-COMMUNAL'!T29</f>
        <v>0</v>
      </c>
      <c r="U29" s="110" t="str">
        <f t="shared" si="4"/>
        <v>OK</v>
      </c>
      <c r="W29" s="108">
        <f>'F2 SAS'!W29+'F2 FHL'!W29+'F2 ETAT-COMMUNAL'!W29</f>
        <v>0</v>
      </c>
      <c r="Y29" s="30" t="str">
        <f t="shared" si="1"/>
        <v>OK</v>
      </c>
      <c r="AA29" s="29">
        <f t="shared" si="2"/>
        <v>0</v>
      </c>
    </row>
    <row r="30" spans="2:27" ht="15" customHeight="1">
      <c r="B30" s="23"/>
      <c r="C30" s="27" t="s">
        <v>12</v>
      </c>
      <c r="D30" s="32"/>
      <c r="E30" s="42"/>
      <c r="F30" s="112"/>
      <c r="G30" s="113"/>
      <c r="H30" s="113"/>
      <c r="I30" s="113"/>
      <c r="J30" s="113"/>
      <c r="K30" s="113"/>
      <c r="L30" s="113"/>
      <c r="M30" s="113"/>
      <c r="N30" s="113"/>
      <c r="O30" s="32"/>
      <c r="P30" s="114"/>
      <c r="Q30" s="11"/>
      <c r="R30" s="115"/>
      <c r="T30" s="10"/>
      <c r="U30" s="115"/>
      <c r="W30" s="10"/>
      <c r="Y30" s="33"/>
      <c r="AA30" s="11"/>
    </row>
    <row r="31" spans="2:27" ht="15" customHeight="1">
      <c r="B31" s="31"/>
      <c r="C31" s="22" t="str">
        <f>'F2 SAS'!C31</f>
        <v>Universitaire psychologue</v>
      </c>
      <c r="D31" s="108">
        <f>'F2 SAS'!D31+'F2 FHL'!D31+'F2 ETAT-COMMUNAL'!D31</f>
        <v>0</v>
      </c>
      <c r="E31" s="42"/>
      <c r="F31" s="108">
        <f>'F2 SAS'!F31+'F2 FHL'!F31+'F2 ETAT-COMMUNAL'!F31</f>
        <v>0</v>
      </c>
      <c r="G31" s="108">
        <f>'F2 SAS'!G31+'F2 FHL'!G31+'F2 ETAT-COMMUNAL'!G31</f>
        <v>0</v>
      </c>
      <c r="H31" s="108">
        <f>'F2 SAS'!H31+'F2 FHL'!H31+'F2 ETAT-COMMUNAL'!H31</f>
        <v>0</v>
      </c>
      <c r="I31" s="108">
        <f>'F2 SAS'!I31+'F2 FHL'!I31+'F2 ETAT-COMMUNAL'!I31</f>
        <v>0</v>
      </c>
      <c r="J31" s="108">
        <f>'F2 SAS'!J31+'F2 FHL'!J31+'F2 ETAT-COMMUNAL'!J31</f>
        <v>0</v>
      </c>
      <c r="K31" s="108">
        <f>'F2 SAS'!K31+'F2 FHL'!K31+'F2 ETAT-COMMUNAL'!K31</f>
        <v>0</v>
      </c>
      <c r="L31" s="108">
        <f>'F2 SAS'!L31+'F2 FHL'!L31+'F2 ETAT-COMMUNAL'!L31</f>
        <v>0</v>
      </c>
      <c r="M31" s="108">
        <f>'F2 SAS'!M31+'F2 FHL'!M31+'F2 ETAT-COMMUNAL'!M31</f>
        <v>0</v>
      </c>
      <c r="N31" s="108">
        <f>'F2 SAS'!N31+'F2 FHL'!N31+'F2 ETAT-COMMUNAL'!N31</f>
        <v>0</v>
      </c>
      <c r="O31" s="108">
        <f>'F2 SAS'!O31+'F2 FHL'!O31+'F2 ETAT-COMMUNAL'!O31</f>
        <v>0</v>
      </c>
      <c r="P31" s="109"/>
      <c r="Q31" s="116">
        <f t="shared" ref="Q31:Q36" si="5">SUM(F31:O31)</f>
        <v>0</v>
      </c>
      <c r="R31" s="110" t="str">
        <f t="shared" ref="R31:R36" si="6">IF(Q31=D31,"OK",IF(D31&lt;&gt;Q31,"erreur"))</f>
        <v>OK</v>
      </c>
      <c r="T31" s="108">
        <f>'F2 SAS'!T31+'F2 FHL'!T31+'F2 ETAT-COMMUNAL'!T31</f>
        <v>0</v>
      </c>
      <c r="U31" s="110" t="str">
        <f t="shared" si="4"/>
        <v>OK</v>
      </c>
      <c r="W31" s="108">
        <f>'F2 SAS'!W31+'F2 FHL'!W31+'F2 ETAT-COMMUNAL'!W31</f>
        <v>0</v>
      </c>
      <c r="Y31" s="30" t="str">
        <f t="shared" ref="Y31:Y36" si="7">IF(D31="",IF(W31="","OK","erreur"),IF(W31&lt;&gt;"","OK","erreur"))</f>
        <v>OK</v>
      </c>
      <c r="AA31" s="29">
        <f t="shared" ref="AA31:AA36" si="8">IFERROR(+W31*AA$60/W$60,0)</f>
        <v>0</v>
      </c>
    </row>
    <row r="32" spans="2:27" ht="15" customHeight="1">
      <c r="B32" s="31"/>
      <c r="C32" s="22" t="str">
        <f>'F2 SAS'!C32</f>
        <v>Educateur gradué</v>
      </c>
      <c r="D32" s="108">
        <f>'F2 SAS'!D32+'F2 FHL'!D32+'F2 ETAT-COMMUNAL'!D32</f>
        <v>0</v>
      </c>
      <c r="E32" s="42"/>
      <c r="F32" s="108">
        <f>'F2 SAS'!F32+'F2 FHL'!F32+'F2 ETAT-COMMUNAL'!F32</f>
        <v>0</v>
      </c>
      <c r="G32" s="108">
        <f>'F2 SAS'!G32+'F2 FHL'!G32+'F2 ETAT-COMMUNAL'!G32</f>
        <v>0</v>
      </c>
      <c r="H32" s="108">
        <f>'F2 SAS'!H32+'F2 FHL'!H32+'F2 ETAT-COMMUNAL'!H32</f>
        <v>0</v>
      </c>
      <c r="I32" s="108">
        <f>'F2 SAS'!I32+'F2 FHL'!I32+'F2 ETAT-COMMUNAL'!I32</f>
        <v>0</v>
      </c>
      <c r="J32" s="108">
        <f>'F2 SAS'!J32+'F2 FHL'!J32+'F2 ETAT-COMMUNAL'!J32</f>
        <v>0</v>
      </c>
      <c r="K32" s="108">
        <f>'F2 SAS'!K32+'F2 FHL'!K32+'F2 ETAT-COMMUNAL'!K32</f>
        <v>0</v>
      </c>
      <c r="L32" s="108">
        <f>'F2 SAS'!L32+'F2 FHL'!L32+'F2 ETAT-COMMUNAL'!L32</f>
        <v>0</v>
      </c>
      <c r="M32" s="108">
        <f>'F2 SAS'!M32+'F2 FHL'!M32+'F2 ETAT-COMMUNAL'!M32</f>
        <v>0</v>
      </c>
      <c r="N32" s="108">
        <f>'F2 SAS'!N32+'F2 FHL'!N32+'F2 ETAT-COMMUNAL'!N32</f>
        <v>0</v>
      </c>
      <c r="O32" s="108">
        <f>'F2 SAS'!O32+'F2 FHL'!O32+'F2 ETAT-COMMUNAL'!O32</f>
        <v>0</v>
      </c>
      <c r="P32" s="109"/>
      <c r="Q32" s="29">
        <f t="shared" si="5"/>
        <v>0</v>
      </c>
      <c r="R32" s="110" t="str">
        <f t="shared" si="6"/>
        <v>OK</v>
      </c>
      <c r="T32" s="108">
        <f>'F2 SAS'!T32+'F2 FHL'!T32+'F2 ETAT-COMMUNAL'!T32</f>
        <v>0</v>
      </c>
      <c r="U32" s="110" t="str">
        <f t="shared" si="4"/>
        <v>OK</v>
      </c>
      <c r="W32" s="108">
        <f>'F2 SAS'!W32+'F2 FHL'!W32+'F2 ETAT-COMMUNAL'!W32</f>
        <v>0</v>
      </c>
      <c r="Y32" s="30" t="str">
        <f t="shared" si="7"/>
        <v>OK</v>
      </c>
      <c r="AA32" s="29">
        <f t="shared" si="8"/>
        <v>0</v>
      </c>
    </row>
    <row r="33" spans="2:27" ht="15" customHeight="1">
      <c r="B33" s="31"/>
      <c r="C33" s="22" t="str">
        <f>'F2 SAS'!C33</f>
        <v>Educateur instructeur (bac)</v>
      </c>
      <c r="D33" s="108">
        <f>'F2 SAS'!D33+'F2 FHL'!D33+'F2 ETAT-COMMUNAL'!D33</f>
        <v>0</v>
      </c>
      <c r="E33" s="42"/>
      <c r="F33" s="108">
        <f>'F2 SAS'!F33+'F2 FHL'!F33+'F2 ETAT-COMMUNAL'!F33</f>
        <v>0</v>
      </c>
      <c r="G33" s="108">
        <f>'F2 SAS'!G33+'F2 FHL'!G33+'F2 ETAT-COMMUNAL'!G33</f>
        <v>0</v>
      </c>
      <c r="H33" s="108">
        <f>'F2 SAS'!H33+'F2 FHL'!H33+'F2 ETAT-COMMUNAL'!H33</f>
        <v>0</v>
      </c>
      <c r="I33" s="108">
        <f>'F2 SAS'!I33+'F2 FHL'!I33+'F2 ETAT-COMMUNAL'!I33</f>
        <v>0</v>
      </c>
      <c r="J33" s="108">
        <f>'F2 SAS'!J33+'F2 FHL'!J33+'F2 ETAT-COMMUNAL'!J33</f>
        <v>0</v>
      </c>
      <c r="K33" s="108">
        <f>'F2 SAS'!K33+'F2 FHL'!K33+'F2 ETAT-COMMUNAL'!K33</f>
        <v>0</v>
      </c>
      <c r="L33" s="108">
        <f>'F2 SAS'!L33+'F2 FHL'!L33+'F2 ETAT-COMMUNAL'!L33</f>
        <v>0</v>
      </c>
      <c r="M33" s="108">
        <f>'F2 SAS'!M33+'F2 FHL'!M33+'F2 ETAT-COMMUNAL'!M33</f>
        <v>0</v>
      </c>
      <c r="N33" s="108">
        <f>'F2 SAS'!N33+'F2 FHL'!N33+'F2 ETAT-COMMUNAL'!N33</f>
        <v>0</v>
      </c>
      <c r="O33" s="108">
        <f>'F2 SAS'!O33+'F2 FHL'!O33+'F2 ETAT-COMMUNAL'!O33</f>
        <v>0</v>
      </c>
      <c r="P33" s="114"/>
      <c r="Q33" s="29">
        <f t="shared" si="5"/>
        <v>0</v>
      </c>
      <c r="R33" s="110" t="str">
        <f t="shared" si="6"/>
        <v>OK</v>
      </c>
      <c r="T33" s="108">
        <f>'F2 SAS'!T33+'F2 FHL'!T33+'F2 ETAT-COMMUNAL'!T33</f>
        <v>0</v>
      </c>
      <c r="U33" s="110" t="str">
        <f t="shared" si="4"/>
        <v>OK</v>
      </c>
      <c r="W33" s="108">
        <f>'F2 SAS'!W33+'F2 FHL'!W33+'F2 ETAT-COMMUNAL'!W33</f>
        <v>0</v>
      </c>
      <c r="Y33" s="30" t="str">
        <f t="shared" si="7"/>
        <v>OK</v>
      </c>
      <c r="AA33" s="29">
        <f t="shared" si="8"/>
        <v>0</v>
      </c>
    </row>
    <row r="34" spans="2:27" ht="15" customHeight="1">
      <c r="B34" s="31"/>
      <c r="C34" s="22" t="str">
        <f>'F2 SAS'!C34</f>
        <v>Educateur diplômé</v>
      </c>
      <c r="D34" s="108">
        <f>'F2 SAS'!D34+'F2 FHL'!D34+'F2 ETAT-COMMUNAL'!D34</f>
        <v>0</v>
      </c>
      <c r="E34" s="42"/>
      <c r="F34" s="108">
        <f>'F2 SAS'!F34+'F2 FHL'!F34+'F2 ETAT-COMMUNAL'!F34</f>
        <v>0</v>
      </c>
      <c r="G34" s="108">
        <f>'F2 SAS'!G34+'F2 FHL'!G34+'F2 ETAT-COMMUNAL'!G34</f>
        <v>0</v>
      </c>
      <c r="H34" s="108">
        <f>'F2 SAS'!H34+'F2 FHL'!H34+'F2 ETAT-COMMUNAL'!H34</f>
        <v>0</v>
      </c>
      <c r="I34" s="108">
        <f>'F2 SAS'!I34+'F2 FHL'!I34+'F2 ETAT-COMMUNAL'!I34</f>
        <v>0</v>
      </c>
      <c r="J34" s="108">
        <f>'F2 SAS'!J34+'F2 FHL'!J34+'F2 ETAT-COMMUNAL'!J34</f>
        <v>0</v>
      </c>
      <c r="K34" s="108">
        <f>'F2 SAS'!K34+'F2 FHL'!K34+'F2 ETAT-COMMUNAL'!K34</f>
        <v>0</v>
      </c>
      <c r="L34" s="108">
        <f>'F2 SAS'!L34+'F2 FHL'!L34+'F2 ETAT-COMMUNAL'!L34</f>
        <v>0</v>
      </c>
      <c r="M34" s="108">
        <f>'F2 SAS'!M34+'F2 FHL'!M34+'F2 ETAT-COMMUNAL'!M34</f>
        <v>0</v>
      </c>
      <c r="N34" s="108">
        <f>'F2 SAS'!N34+'F2 FHL'!N34+'F2 ETAT-COMMUNAL'!N34</f>
        <v>0</v>
      </c>
      <c r="O34" s="108">
        <f>'F2 SAS'!O34+'F2 FHL'!O34+'F2 ETAT-COMMUNAL'!O34</f>
        <v>0</v>
      </c>
      <c r="P34" s="114"/>
      <c r="Q34" s="29">
        <f t="shared" si="5"/>
        <v>0</v>
      </c>
      <c r="R34" s="110" t="str">
        <f t="shared" si="6"/>
        <v>OK</v>
      </c>
      <c r="T34" s="108">
        <f>'F2 SAS'!T34+'F2 FHL'!T34+'F2 ETAT-COMMUNAL'!T34</f>
        <v>0</v>
      </c>
      <c r="U34" s="110" t="str">
        <f t="shared" si="4"/>
        <v>OK</v>
      </c>
      <c r="W34" s="108">
        <f>'F2 SAS'!W34+'F2 FHL'!W34+'F2 ETAT-COMMUNAL'!W34</f>
        <v>0</v>
      </c>
      <c r="Y34" s="30" t="str">
        <f t="shared" si="7"/>
        <v>OK</v>
      </c>
      <c r="AA34" s="29">
        <f t="shared" si="8"/>
        <v>0</v>
      </c>
    </row>
    <row r="35" spans="2:27" ht="15" customHeight="1">
      <c r="B35" s="31"/>
      <c r="C35" s="22" t="str">
        <f>'F2 SAS'!C35</f>
        <v>Educateur instructeur</v>
      </c>
      <c r="D35" s="108">
        <f>'F2 SAS'!D35+'F2 FHL'!D35+'F2 ETAT-COMMUNAL'!D35</f>
        <v>0</v>
      </c>
      <c r="E35" s="42"/>
      <c r="F35" s="108">
        <f>'F2 SAS'!F35+'F2 FHL'!F35+'F2 ETAT-COMMUNAL'!F35</f>
        <v>0</v>
      </c>
      <c r="G35" s="108">
        <f>'F2 SAS'!G35+'F2 FHL'!G35+'F2 ETAT-COMMUNAL'!G35</f>
        <v>0</v>
      </c>
      <c r="H35" s="108">
        <f>'F2 SAS'!H35+'F2 FHL'!H35+'F2 ETAT-COMMUNAL'!H35</f>
        <v>0</v>
      </c>
      <c r="I35" s="108">
        <f>'F2 SAS'!I35+'F2 FHL'!I35+'F2 ETAT-COMMUNAL'!I35</f>
        <v>0</v>
      </c>
      <c r="J35" s="108">
        <f>'F2 SAS'!J35+'F2 FHL'!J35+'F2 ETAT-COMMUNAL'!J35</f>
        <v>0</v>
      </c>
      <c r="K35" s="108">
        <f>'F2 SAS'!K35+'F2 FHL'!K35+'F2 ETAT-COMMUNAL'!K35</f>
        <v>0</v>
      </c>
      <c r="L35" s="108">
        <f>'F2 SAS'!L35+'F2 FHL'!L35+'F2 ETAT-COMMUNAL'!L35</f>
        <v>0</v>
      </c>
      <c r="M35" s="108">
        <f>'F2 SAS'!M35+'F2 FHL'!M35+'F2 ETAT-COMMUNAL'!M35</f>
        <v>0</v>
      </c>
      <c r="N35" s="108">
        <f>'F2 SAS'!N35+'F2 FHL'!N35+'F2 ETAT-COMMUNAL'!N35</f>
        <v>0</v>
      </c>
      <c r="O35" s="108">
        <f>'F2 SAS'!O35+'F2 FHL'!O35+'F2 ETAT-COMMUNAL'!O35</f>
        <v>0</v>
      </c>
      <c r="P35" s="114"/>
      <c r="Q35" s="29">
        <f t="shared" si="5"/>
        <v>0</v>
      </c>
      <c r="R35" s="110" t="str">
        <f t="shared" si="6"/>
        <v>OK</v>
      </c>
      <c r="T35" s="108">
        <f>'F2 SAS'!T35+'F2 FHL'!T35+'F2 ETAT-COMMUNAL'!T35</f>
        <v>0</v>
      </c>
      <c r="U35" s="110" t="str">
        <f t="shared" si="4"/>
        <v>OK</v>
      </c>
      <c r="W35" s="108">
        <f>'F2 SAS'!W35+'F2 FHL'!W35+'F2 ETAT-COMMUNAL'!W35</f>
        <v>0</v>
      </c>
      <c r="Y35" s="30" t="str">
        <f t="shared" si="7"/>
        <v>OK</v>
      </c>
      <c r="AA35" s="29">
        <f t="shared" si="8"/>
        <v>0</v>
      </c>
    </row>
    <row r="36" spans="2:27" ht="15" customHeight="1">
      <c r="B36" s="31"/>
      <c r="C36" s="22" t="str">
        <f>'F2 SAS'!C36</f>
        <v>Salarié non diplômé</v>
      </c>
      <c r="D36" s="108">
        <f>'F2 SAS'!D36+'F2 FHL'!D36+'F2 ETAT-COMMUNAL'!D36</f>
        <v>0</v>
      </c>
      <c r="E36" s="42"/>
      <c r="F36" s="108">
        <f>'F2 SAS'!F36+'F2 FHL'!F36+'F2 ETAT-COMMUNAL'!F36</f>
        <v>0</v>
      </c>
      <c r="G36" s="108">
        <f>'F2 SAS'!G36+'F2 FHL'!G36+'F2 ETAT-COMMUNAL'!G36</f>
        <v>0</v>
      </c>
      <c r="H36" s="108">
        <f>'F2 SAS'!H36+'F2 FHL'!H36+'F2 ETAT-COMMUNAL'!H36</f>
        <v>0</v>
      </c>
      <c r="I36" s="108">
        <f>'F2 SAS'!I36+'F2 FHL'!I36+'F2 ETAT-COMMUNAL'!I36</f>
        <v>0</v>
      </c>
      <c r="J36" s="108">
        <f>'F2 SAS'!J36+'F2 FHL'!J36+'F2 ETAT-COMMUNAL'!J36</f>
        <v>0</v>
      </c>
      <c r="K36" s="108">
        <f>'F2 SAS'!K36+'F2 FHL'!K36+'F2 ETAT-COMMUNAL'!K36</f>
        <v>0</v>
      </c>
      <c r="L36" s="108">
        <f>'F2 SAS'!L36+'F2 FHL'!L36+'F2 ETAT-COMMUNAL'!L36</f>
        <v>0</v>
      </c>
      <c r="M36" s="108">
        <f>'F2 SAS'!M36+'F2 FHL'!M36+'F2 ETAT-COMMUNAL'!M36</f>
        <v>0</v>
      </c>
      <c r="N36" s="108">
        <f>'F2 SAS'!N36+'F2 FHL'!N36+'F2 ETAT-COMMUNAL'!N36</f>
        <v>0</v>
      </c>
      <c r="O36" s="108">
        <f>'F2 SAS'!O36+'F2 FHL'!O36+'F2 ETAT-COMMUNAL'!O36</f>
        <v>0</v>
      </c>
      <c r="P36" s="114"/>
      <c r="Q36" s="111">
        <f t="shared" si="5"/>
        <v>0</v>
      </c>
      <c r="R36" s="110" t="str">
        <f t="shared" si="6"/>
        <v>OK</v>
      </c>
      <c r="T36" s="108">
        <f>'F2 SAS'!T36+'F2 FHL'!T36+'F2 ETAT-COMMUNAL'!T36</f>
        <v>0</v>
      </c>
      <c r="U36" s="110" t="str">
        <f t="shared" si="4"/>
        <v>OK</v>
      </c>
      <c r="W36" s="108">
        <f>'F2 SAS'!W36+'F2 FHL'!W36+'F2 ETAT-COMMUNAL'!W36</f>
        <v>0</v>
      </c>
      <c r="Y36" s="30" t="str">
        <f t="shared" si="7"/>
        <v>OK</v>
      </c>
      <c r="AA36" s="29">
        <f t="shared" si="8"/>
        <v>0</v>
      </c>
    </row>
    <row r="37" spans="2:27" ht="15" customHeight="1">
      <c r="B37" s="23"/>
      <c r="C37" s="27" t="s">
        <v>21</v>
      </c>
      <c r="D37" s="32"/>
      <c r="E37" s="42"/>
      <c r="F37" s="112"/>
      <c r="G37" s="113"/>
      <c r="H37" s="113"/>
      <c r="I37" s="113"/>
      <c r="J37" s="113"/>
      <c r="K37" s="113"/>
      <c r="L37" s="113"/>
      <c r="M37" s="113"/>
      <c r="N37" s="113"/>
      <c r="O37" s="32"/>
      <c r="P37" s="114"/>
      <c r="Q37" s="11"/>
      <c r="R37" s="115"/>
      <c r="T37" s="10"/>
      <c r="U37" s="115"/>
      <c r="W37" s="10"/>
      <c r="Y37" s="33"/>
      <c r="AA37" s="11"/>
    </row>
    <row r="38" spans="2:27" ht="15" customHeight="1">
      <c r="B38" s="34"/>
      <c r="C38" s="20" t="str">
        <f>'F2 SAS'!C38</f>
        <v>Salarié avec CATP ou CAP</v>
      </c>
      <c r="D38" s="108">
        <f>'F2 SAS'!D38+'F2 FHL'!D38+'F2 ETAT-COMMUNAL'!D38</f>
        <v>0</v>
      </c>
      <c r="E38" s="42"/>
      <c r="F38" s="108">
        <f>'F2 SAS'!F38+'F2 FHL'!F38+'F2 ETAT-COMMUNAL'!F38</f>
        <v>0</v>
      </c>
      <c r="G38" s="108">
        <f>'F2 SAS'!G38+'F2 FHL'!G38+'F2 ETAT-COMMUNAL'!G38</f>
        <v>0</v>
      </c>
      <c r="H38" s="108">
        <f>'F2 SAS'!H38+'F2 FHL'!H38+'F2 ETAT-COMMUNAL'!H38</f>
        <v>0</v>
      </c>
      <c r="I38" s="108">
        <f>'F2 SAS'!I38+'F2 FHL'!I38+'F2 ETAT-COMMUNAL'!I38</f>
        <v>0</v>
      </c>
      <c r="J38" s="108">
        <f>'F2 SAS'!J38+'F2 FHL'!J38+'F2 ETAT-COMMUNAL'!J38</f>
        <v>0</v>
      </c>
      <c r="K38" s="108">
        <f>'F2 SAS'!K38+'F2 FHL'!K38+'F2 ETAT-COMMUNAL'!K38</f>
        <v>0</v>
      </c>
      <c r="L38" s="108">
        <f>'F2 SAS'!L38+'F2 FHL'!L38+'F2 ETAT-COMMUNAL'!L38</f>
        <v>0</v>
      </c>
      <c r="M38" s="108">
        <f>'F2 SAS'!M38+'F2 FHL'!M38+'F2 ETAT-COMMUNAL'!M38</f>
        <v>0</v>
      </c>
      <c r="N38" s="108">
        <f>'F2 SAS'!N38+'F2 FHL'!N38+'F2 ETAT-COMMUNAL'!N38</f>
        <v>0</v>
      </c>
      <c r="O38" s="108">
        <f>'F2 SAS'!O38+'F2 FHL'!O38+'F2 ETAT-COMMUNAL'!O38</f>
        <v>0</v>
      </c>
      <c r="P38" s="114"/>
      <c r="Q38" s="116">
        <f t="shared" ref="Q38:Q42" si="9">SUM(F38:O38)</f>
        <v>0</v>
      </c>
      <c r="R38" s="110" t="str">
        <f t="shared" ref="R38:R42" si="10">IF(Q38=D38,"OK",IF(D38&lt;&gt;Q38,"erreur"))</f>
        <v>OK</v>
      </c>
      <c r="T38" s="108">
        <f>'F2 SAS'!T38+'F2 FHL'!T38+'F2 ETAT-COMMUNAL'!T38</f>
        <v>0</v>
      </c>
      <c r="U38" s="110" t="str">
        <f t="shared" si="4"/>
        <v>OK</v>
      </c>
      <c r="W38" s="108">
        <f>'F2 SAS'!W38+'F2 FHL'!W38+'F2 ETAT-COMMUNAL'!W38</f>
        <v>0</v>
      </c>
      <c r="Y38" s="30" t="str">
        <f t="shared" ref="Y38:Y42" si="11">IF(D38="",IF(W38="","OK","erreur"),IF(W38&lt;&gt;"","OK","erreur"))</f>
        <v>OK</v>
      </c>
      <c r="AA38" s="29">
        <f>IFERROR(+W38*AA$60/W$60,0)</f>
        <v>0</v>
      </c>
    </row>
    <row r="39" spans="2:27" ht="15" customHeight="1">
      <c r="B39" s="34"/>
      <c r="C39" s="20" t="str">
        <f>'F2 SAS'!C39</f>
        <v>Auxiliaire de vie/Auxiliaire économe</v>
      </c>
      <c r="D39" s="108">
        <f>'F2 SAS'!D39+'F2 FHL'!D39+'F2 ETAT-COMMUNAL'!D39</f>
        <v>0</v>
      </c>
      <c r="E39" s="42"/>
      <c r="F39" s="108">
        <f>'F2 SAS'!F39+'F2 FHL'!F39+'F2 ETAT-COMMUNAL'!F39</f>
        <v>0</v>
      </c>
      <c r="G39" s="108">
        <f>'F2 SAS'!G39+'F2 FHL'!G39+'F2 ETAT-COMMUNAL'!G39</f>
        <v>0</v>
      </c>
      <c r="H39" s="108">
        <f>'F2 SAS'!H39+'F2 FHL'!H39+'F2 ETAT-COMMUNAL'!H39</f>
        <v>0</v>
      </c>
      <c r="I39" s="108">
        <f>'F2 SAS'!I39+'F2 FHL'!I39+'F2 ETAT-COMMUNAL'!I39</f>
        <v>0</v>
      </c>
      <c r="J39" s="108">
        <f>'F2 SAS'!J39+'F2 FHL'!J39+'F2 ETAT-COMMUNAL'!J39</f>
        <v>0</v>
      </c>
      <c r="K39" s="108">
        <f>'F2 SAS'!K39+'F2 FHL'!K39+'F2 ETAT-COMMUNAL'!K39</f>
        <v>0</v>
      </c>
      <c r="L39" s="108">
        <f>'F2 SAS'!L39+'F2 FHL'!L39+'F2 ETAT-COMMUNAL'!L39</f>
        <v>0</v>
      </c>
      <c r="M39" s="108">
        <f>'F2 SAS'!M39+'F2 FHL'!M39+'F2 ETAT-COMMUNAL'!M39</f>
        <v>0</v>
      </c>
      <c r="N39" s="108">
        <f>'F2 SAS'!N39+'F2 FHL'!N39+'F2 ETAT-COMMUNAL'!N39</f>
        <v>0</v>
      </c>
      <c r="O39" s="108">
        <f>'F2 SAS'!O39+'F2 FHL'!O39+'F2 ETAT-COMMUNAL'!O39</f>
        <v>0</v>
      </c>
      <c r="P39" s="114"/>
      <c r="Q39" s="29">
        <f t="shared" si="9"/>
        <v>0</v>
      </c>
      <c r="R39" s="110" t="str">
        <f t="shared" si="10"/>
        <v>OK</v>
      </c>
      <c r="T39" s="108">
        <f>'F2 SAS'!T39+'F2 FHL'!T39+'F2 ETAT-COMMUNAL'!T39</f>
        <v>0</v>
      </c>
      <c r="U39" s="110" t="str">
        <f t="shared" si="4"/>
        <v>OK</v>
      </c>
      <c r="W39" s="108">
        <f>'F2 SAS'!W39+'F2 FHL'!W39+'F2 ETAT-COMMUNAL'!W39</f>
        <v>0</v>
      </c>
      <c r="Y39" s="30" t="str">
        <f t="shared" si="11"/>
        <v>OK</v>
      </c>
      <c r="AA39" s="29">
        <f>IFERROR(+W39*AA$60/W$60,0)</f>
        <v>0</v>
      </c>
    </row>
    <row r="40" spans="2:27" ht="15" customHeight="1">
      <c r="B40" s="34"/>
      <c r="C40" s="20" t="str">
        <f>'F2 SAS'!C40</f>
        <v>Aide socio-familiale</v>
      </c>
      <c r="D40" s="108">
        <f>'F2 SAS'!D40+'F2 FHL'!D40+'F2 ETAT-COMMUNAL'!D40</f>
        <v>0</v>
      </c>
      <c r="E40" s="42"/>
      <c r="F40" s="108">
        <f>'F2 SAS'!F40+'F2 FHL'!F40+'F2 ETAT-COMMUNAL'!F40</f>
        <v>0</v>
      </c>
      <c r="G40" s="108">
        <f>'F2 SAS'!G40+'F2 FHL'!G40+'F2 ETAT-COMMUNAL'!G40</f>
        <v>0</v>
      </c>
      <c r="H40" s="108">
        <f>'F2 SAS'!H40+'F2 FHL'!H40+'F2 ETAT-COMMUNAL'!H40</f>
        <v>0</v>
      </c>
      <c r="I40" s="108">
        <f>'F2 SAS'!I40+'F2 FHL'!I40+'F2 ETAT-COMMUNAL'!I40</f>
        <v>0</v>
      </c>
      <c r="J40" s="108">
        <f>'F2 SAS'!J40+'F2 FHL'!J40+'F2 ETAT-COMMUNAL'!J40</f>
        <v>0</v>
      </c>
      <c r="K40" s="108">
        <f>'F2 SAS'!K40+'F2 FHL'!K40+'F2 ETAT-COMMUNAL'!K40</f>
        <v>0</v>
      </c>
      <c r="L40" s="108">
        <f>'F2 SAS'!L40+'F2 FHL'!L40+'F2 ETAT-COMMUNAL'!L40</f>
        <v>0</v>
      </c>
      <c r="M40" s="108">
        <f>'F2 SAS'!M40+'F2 FHL'!M40+'F2 ETAT-COMMUNAL'!M40</f>
        <v>0</v>
      </c>
      <c r="N40" s="108">
        <f>'F2 SAS'!N40+'F2 FHL'!N40+'F2 ETAT-COMMUNAL'!N40</f>
        <v>0</v>
      </c>
      <c r="O40" s="108">
        <f>'F2 SAS'!O40+'F2 FHL'!O40+'F2 ETAT-COMMUNAL'!O40</f>
        <v>0</v>
      </c>
      <c r="P40" s="114"/>
      <c r="Q40" s="29">
        <f t="shared" si="9"/>
        <v>0</v>
      </c>
      <c r="R40" s="110" t="str">
        <f t="shared" si="10"/>
        <v>OK</v>
      </c>
      <c r="T40" s="108">
        <f>'F2 SAS'!T40+'F2 FHL'!T40+'F2 ETAT-COMMUNAL'!T40</f>
        <v>0</v>
      </c>
      <c r="U40" s="110" t="str">
        <f t="shared" si="4"/>
        <v>OK</v>
      </c>
      <c r="W40" s="108">
        <f>'F2 SAS'!W40+'F2 FHL'!W40+'F2 ETAT-COMMUNAL'!W40</f>
        <v>0</v>
      </c>
      <c r="Y40" s="30" t="str">
        <f t="shared" si="11"/>
        <v>OK</v>
      </c>
      <c r="AA40" s="29">
        <f>IFERROR(+W40*AA$60/W$60,0)</f>
        <v>0</v>
      </c>
    </row>
    <row r="41" spans="2:27" ht="15" customHeight="1">
      <c r="B41" s="34"/>
      <c r="C41" s="20" t="str">
        <f>'F2 SAS'!C41</f>
        <v>Aide socio-familiale en formation</v>
      </c>
      <c r="D41" s="108">
        <f>'F2 SAS'!D41+'F2 FHL'!D41+'F2 ETAT-COMMUNAL'!D41</f>
        <v>0</v>
      </c>
      <c r="E41" s="42"/>
      <c r="F41" s="108">
        <f>'F2 SAS'!F41+'F2 FHL'!F41+'F2 ETAT-COMMUNAL'!F41</f>
        <v>0</v>
      </c>
      <c r="G41" s="108">
        <f>'F2 SAS'!G41+'F2 FHL'!G41+'F2 ETAT-COMMUNAL'!G41</f>
        <v>0</v>
      </c>
      <c r="H41" s="108">
        <f>'F2 SAS'!H41+'F2 FHL'!H41+'F2 ETAT-COMMUNAL'!H41</f>
        <v>0</v>
      </c>
      <c r="I41" s="108">
        <f>'F2 SAS'!I41+'F2 FHL'!I41+'F2 ETAT-COMMUNAL'!I41</f>
        <v>0</v>
      </c>
      <c r="J41" s="108">
        <f>'F2 SAS'!J41+'F2 FHL'!J41+'F2 ETAT-COMMUNAL'!J41</f>
        <v>0</v>
      </c>
      <c r="K41" s="108">
        <f>'F2 SAS'!K41+'F2 FHL'!K41+'F2 ETAT-COMMUNAL'!K41</f>
        <v>0</v>
      </c>
      <c r="L41" s="108">
        <f>'F2 SAS'!L41+'F2 FHL'!L41+'F2 ETAT-COMMUNAL'!L41</f>
        <v>0</v>
      </c>
      <c r="M41" s="108">
        <f>'F2 SAS'!M41+'F2 FHL'!M41+'F2 ETAT-COMMUNAL'!M41</f>
        <v>0</v>
      </c>
      <c r="N41" s="108">
        <f>'F2 SAS'!N41+'F2 FHL'!N41+'F2 ETAT-COMMUNAL'!N41</f>
        <v>0</v>
      </c>
      <c r="O41" s="108">
        <f>'F2 SAS'!O41+'F2 FHL'!O41+'F2 ETAT-COMMUNAL'!O41</f>
        <v>0</v>
      </c>
      <c r="P41" s="114"/>
      <c r="Q41" s="29">
        <f t="shared" si="9"/>
        <v>0</v>
      </c>
      <c r="R41" s="110" t="str">
        <f t="shared" si="10"/>
        <v>OK</v>
      </c>
      <c r="T41" s="108">
        <f>'F2 SAS'!T41+'F2 FHL'!T41+'F2 ETAT-COMMUNAL'!T41</f>
        <v>0</v>
      </c>
      <c r="U41" s="110" t="str">
        <f t="shared" si="4"/>
        <v>OK</v>
      </c>
      <c r="W41" s="108">
        <f>'F2 SAS'!W41+'F2 FHL'!W41+'F2 ETAT-COMMUNAL'!W41</f>
        <v>0</v>
      </c>
      <c r="Y41" s="30" t="str">
        <f t="shared" si="11"/>
        <v>OK</v>
      </c>
      <c r="AA41" s="29">
        <f>IFERROR(+W41*AA$60/W$60,0)</f>
        <v>0</v>
      </c>
    </row>
    <row r="42" spans="2:27" ht="15" customHeight="1">
      <c r="B42" s="34"/>
      <c r="C42" s="20" t="str">
        <f>'F2 SAS'!C42</f>
        <v>Salarié non diplômé</v>
      </c>
      <c r="D42" s="108">
        <f>'F2 SAS'!D42+'F2 FHL'!D42+'F2 ETAT-COMMUNAL'!D42</f>
        <v>0</v>
      </c>
      <c r="E42" s="42"/>
      <c r="F42" s="108">
        <f>'F2 SAS'!F42+'F2 FHL'!F42+'F2 ETAT-COMMUNAL'!F42</f>
        <v>0</v>
      </c>
      <c r="G42" s="108">
        <f>'F2 SAS'!G42+'F2 FHL'!G42+'F2 ETAT-COMMUNAL'!G42</f>
        <v>0</v>
      </c>
      <c r="H42" s="108">
        <f>'F2 SAS'!H42+'F2 FHL'!H42+'F2 ETAT-COMMUNAL'!H42</f>
        <v>0</v>
      </c>
      <c r="I42" s="108">
        <f>'F2 SAS'!I42+'F2 FHL'!I42+'F2 ETAT-COMMUNAL'!I42</f>
        <v>0</v>
      </c>
      <c r="J42" s="108">
        <f>'F2 SAS'!J42+'F2 FHL'!J42+'F2 ETAT-COMMUNAL'!J42</f>
        <v>0</v>
      </c>
      <c r="K42" s="108">
        <f>'F2 SAS'!K42+'F2 FHL'!K42+'F2 ETAT-COMMUNAL'!K42</f>
        <v>0</v>
      </c>
      <c r="L42" s="108">
        <f>'F2 SAS'!L42+'F2 FHL'!L42+'F2 ETAT-COMMUNAL'!L42</f>
        <v>0</v>
      </c>
      <c r="M42" s="108">
        <f>'F2 SAS'!M42+'F2 FHL'!M42+'F2 ETAT-COMMUNAL'!M42</f>
        <v>0</v>
      </c>
      <c r="N42" s="108">
        <f>'F2 SAS'!N42+'F2 FHL'!N42+'F2 ETAT-COMMUNAL'!N42</f>
        <v>0</v>
      </c>
      <c r="O42" s="108">
        <f>'F2 SAS'!O42+'F2 FHL'!O42+'F2 ETAT-COMMUNAL'!O42</f>
        <v>0</v>
      </c>
      <c r="P42" s="114"/>
      <c r="Q42" s="29">
        <f t="shared" si="9"/>
        <v>0</v>
      </c>
      <c r="R42" s="110" t="str">
        <f t="shared" si="10"/>
        <v>OK</v>
      </c>
      <c r="T42" s="108">
        <f>'F2 SAS'!T42+'F2 FHL'!T42+'F2 ETAT-COMMUNAL'!T42</f>
        <v>0</v>
      </c>
      <c r="U42" s="110" t="str">
        <f t="shared" si="4"/>
        <v>OK</v>
      </c>
      <c r="W42" s="108">
        <f>'F2 SAS'!W42+'F2 FHL'!W42+'F2 ETAT-COMMUNAL'!W42</f>
        <v>0</v>
      </c>
      <c r="Y42" s="30" t="str">
        <f t="shared" si="11"/>
        <v>OK</v>
      </c>
      <c r="AA42" s="29">
        <f>IFERROR(+W42*AA$60/W$60,0)</f>
        <v>0</v>
      </c>
    </row>
    <row r="43" spans="2:27" ht="15" customHeight="1">
      <c r="B43" s="23" t="s">
        <v>18</v>
      </c>
      <c r="C43" s="24"/>
      <c r="D43" s="32"/>
      <c r="E43" s="42"/>
      <c r="F43" s="112"/>
      <c r="G43" s="113"/>
      <c r="H43" s="113"/>
      <c r="I43" s="113"/>
      <c r="J43" s="113"/>
      <c r="K43" s="113"/>
      <c r="L43" s="113"/>
      <c r="M43" s="113"/>
      <c r="N43" s="113"/>
      <c r="O43" s="32"/>
      <c r="P43" s="114"/>
      <c r="Q43" s="11"/>
      <c r="R43" s="115"/>
      <c r="T43" s="10"/>
      <c r="U43" s="115"/>
      <c r="W43" s="11"/>
      <c r="Y43" s="33"/>
      <c r="AA43" s="11"/>
    </row>
    <row r="44" spans="2:27" ht="15" customHeight="1">
      <c r="B44" s="31"/>
      <c r="C44" s="22" t="str">
        <f>'F2 SAS'!C44</f>
        <v>Universitaire</v>
      </c>
      <c r="D44" s="108">
        <f>'F2 SAS'!D44+'F2 FHL'!D44+'F2 ETAT-COMMUNAL'!D44</f>
        <v>0</v>
      </c>
      <c r="E44" s="42"/>
      <c r="F44" s="108">
        <f>'F2 SAS'!F44+'F2 FHL'!F44+'F2 ETAT-COMMUNAL'!F44</f>
        <v>0</v>
      </c>
      <c r="G44" s="108">
        <f>'F2 SAS'!G44+'F2 FHL'!G44+'F2 ETAT-COMMUNAL'!G44</f>
        <v>0</v>
      </c>
      <c r="H44" s="108">
        <f>'F2 SAS'!H44+'F2 FHL'!H44+'F2 ETAT-COMMUNAL'!H44</f>
        <v>0</v>
      </c>
      <c r="I44" s="108">
        <f>'F2 SAS'!I44+'F2 FHL'!I44+'F2 ETAT-COMMUNAL'!I44</f>
        <v>0</v>
      </c>
      <c r="J44" s="108">
        <f>'F2 SAS'!J44+'F2 FHL'!J44+'F2 ETAT-COMMUNAL'!J44</f>
        <v>0</v>
      </c>
      <c r="K44" s="108">
        <f>'F2 SAS'!K44+'F2 FHL'!K44+'F2 ETAT-COMMUNAL'!K44</f>
        <v>0</v>
      </c>
      <c r="L44" s="108">
        <f>'F2 SAS'!L44+'F2 FHL'!L44+'F2 ETAT-COMMUNAL'!L44</f>
        <v>0</v>
      </c>
      <c r="M44" s="108">
        <f>'F2 SAS'!M44+'F2 FHL'!M44+'F2 ETAT-COMMUNAL'!M44</f>
        <v>0</v>
      </c>
      <c r="N44" s="108">
        <f>'F2 SAS'!N44+'F2 FHL'!N44+'F2 ETAT-COMMUNAL'!N44</f>
        <v>0</v>
      </c>
      <c r="O44" s="108">
        <f>'F2 SAS'!O44+'F2 FHL'!O44+'F2 ETAT-COMMUNAL'!O44</f>
        <v>0</v>
      </c>
      <c r="P44" s="109"/>
      <c r="Q44" s="29">
        <f t="shared" ref="Q44:Q51" si="12">SUM(F44:O44)</f>
        <v>0</v>
      </c>
      <c r="R44" s="110" t="str">
        <f t="shared" ref="R44:R51" si="13">IF(Q44=D44,"OK",IF(D44&lt;&gt;Q44,"erreur"))</f>
        <v>OK</v>
      </c>
      <c r="T44" s="108">
        <f>'F2 SAS'!T44+'F2 FHL'!T44+'F2 ETAT-COMMUNAL'!T44</f>
        <v>0</v>
      </c>
      <c r="U44" s="110" t="str">
        <f t="shared" si="4"/>
        <v>OK</v>
      </c>
      <c r="W44" s="108">
        <f>'F2 SAS'!W44+'F2 FHL'!W44+'F2 ETAT-COMMUNAL'!W44</f>
        <v>0</v>
      </c>
      <c r="Y44" s="30" t="str">
        <f t="shared" ref="Y44:Y51" si="14">IF(D44="",IF(W44="","OK","erreur"),IF(W44&lt;&gt;"","OK","erreur"))</f>
        <v>OK</v>
      </c>
      <c r="AA44" s="29">
        <f t="shared" ref="AA44:AA51" si="15">IFERROR(+W44*AA$60/W$60,0)</f>
        <v>0</v>
      </c>
    </row>
    <row r="45" spans="2:27" ht="15" customHeight="1">
      <c r="B45" s="31"/>
      <c r="C45" s="22" t="str">
        <f>'F2 SAS'!C45</f>
        <v>Bachelor</v>
      </c>
      <c r="D45" s="108">
        <f>'F2 SAS'!D45+'F2 FHL'!D45+'F2 ETAT-COMMUNAL'!D45</f>
        <v>0</v>
      </c>
      <c r="E45" s="42"/>
      <c r="F45" s="108">
        <f>'F2 SAS'!F45+'F2 FHL'!F45+'F2 ETAT-COMMUNAL'!F45</f>
        <v>0</v>
      </c>
      <c r="G45" s="108">
        <f>'F2 SAS'!G45+'F2 FHL'!G45+'F2 ETAT-COMMUNAL'!G45</f>
        <v>0</v>
      </c>
      <c r="H45" s="108">
        <f>'F2 SAS'!H45+'F2 FHL'!H45+'F2 ETAT-COMMUNAL'!H45</f>
        <v>0</v>
      </c>
      <c r="I45" s="108">
        <f>'F2 SAS'!I45+'F2 FHL'!I45+'F2 ETAT-COMMUNAL'!I45</f>
        <v>0</v>
      </c>
      <c r="J45" s="108">
        <f>'F2 SAS'!J45+'F2 FHL'!J45+'F2 ETAT-COMMUNAL'!J45</f>
        <v>0</v>
      </c>
      <c r="K45" s="108">
        <f>'F2 SAS'!K45+'F2 FHL'!K45+'F2 ETAT-COMMUNAL'!K45</f>
        <v>0</v>
      </c>
      <c r="L45" s="108">
        <f>'F2 SAS'!L45+'F2 FHL'!L45+'F2 ETAT-COMMUNAL'!L45</f>
        <v>0</v>
      </c>
      <c r="M45" s="108">
        <f>'F2 SAS'!M45+'F2 FHL'!M45+'F2 ETAT-COMMUNAL'!M45</f>
        <v>0</v>
      </c>
      <c r="N45" s="108">
        <f>'F2 SAS'!N45+'F2 FHL'!N45+'F2 ETAT-COMMUNAL'!N45</f>
        <v>0</v>
      </c>
      <c r="O45" s="108">
        <f>'F2 SAS'!O45+'F2 FHL'!O45+'F2 ETAT-COMMUNAL'!O45</f>
        <v>0</v>
      </c>
      <c r="P45" s="109"/>
      <c r="Q45" s="29">
        <f t="shared" si="12"/>
        <v>0</v>
      </c>
      <c r="R45" s="110" t="str">
        <f t="shared" si="13"/>
        <v>OK</v>
      </c>
      <c r="T45" s="108">
        <f>'F2 SAS'!T45+'F2 FHL'!T45+'F2 ETAT-COMMUNAL'!T45</f>
        <v>0</v>
      </c>
      <c r="U45" s="110" t="str">
        <f t="shared" si="4"/>
        <v>OK</v>
      </c>
      <c r="W45" s="108">
        <f>'F2 SAS'!W45+'F2 FHL'!W45+'F2 ETAT-COMMUNAL'!W45</f>
        <v>0</v>
      </c>
      <c r="Y45" s="30" t="str">
        <f t="shared" si="14"/>
        <v>OK</v>
      </c>
      <c r="AA45" s="29">
        <f t="shared" si="15"/>
        <v>0</v>
      </c>
    </row>
    <row r="46" spans="2:27" ht="15" customHeight="1">
      <c r="B46" s="31"/>
      <c r="C46" s="22" t="str">
        <f>'F2 SAS'!C46</f>
        <v>BTS</v>
      </c>
      <c r="D46" s="108">
        <f>'F2 SAS'!D46+'F2 FHL'!D46+'F2 ETAT-COMMUNAL'!D46</f>
        <v>0</v>
      </c>
      <c r="E46" s="42"/>
      <c r="F46" s="108">
        <f>'F2 SAS'!F46+'F2 FHL'!F46+'F2 ETAT-COMMUNAL'!F46</f>
        <v>0</v>
      </c>
      <c r="G46" s="108">
        <f>'F2 SAS'!G46+'F2 FHL'!G46+'F2 ETAT-COMMUNAL'!G46</f>
        <v>0</v>
      </c>
      <c r="H46" s="108">
        <f>'F2 SAS'!H46+'F2 FHL'!H46+'F2 ETAT-COMMUNAL'!H46</f>
        <v>0</v>
      </c>
      <c r="I46" s="108">
        <f>'F2 SAS'!I46+'F2 FHL'!I46+'F2 ETAT-COMMUNAL'!I46</f>
        <v>0</v>
      </c>
      <c r="J46" s="108">
        <f>'F2 SAS'!J46+'F2 FHL'!J46+'F2 ETAT-COMMUNAL'!J46</f>
        <v>0</v>
      </c>
      <c r="K46" s="108">
        <f>'F2 SAS'!K46+'F2 FHL'!K46+'F2 ETAT-COMMUNAL'!K46</f>
        <v>0</v>
      </c>
      <c r="L46" s="108">
        <f>'F2 SAS'!L46+'F2 FHL'!L46+'F2 ETAT-COMMUNAL'!L46</f>
        <v>0</v>
      </c>
      <c r="M46" s="108">
        <f>'F2 SAS'!M46+'F2 FHL'!M46+'F2 ETAT-COMMUNAL'!M46</f>
        <v>0</v>
      </c>
      <c r="N46" s="108">
        <f>'F2 SAS'!N46+'F2 FHL'!N46+'F2 ETAT-COMMUNAL'!N46</f>
        <v>0</v>
      </c>
      <c r="O46" s="108">
        <f>'F2 SAS'!O46+'F2 FHL'!O46+'F2 ETAT-COMMUNAL'!O46</f>
        <v>0</v>
      </c>
      <c r="P46" s="109"/>
      <c r="Q46" s="29">
        <f t="shared" si="12"/>
        <v>0</v>
      </c>
      <c r="R46" s="110" t="str">
        <f t="shared" si="13"/>
        <v>OK</v>
      </c>
      <c r="T46" s="108">
        <f>'F2 SAS'!T46+'F2 FHL'!T46+'F2 ETAT-COMMUNAL'!T46</f>
        <v>0</v>
      </c>
      <c r="U46" s="110" t="str">
        <f t="shared" si="4"/>
        <v>OK</v>
      </c>
      <c r="W46" s="108">
        <f>'F2 SAS'!W46+'F2 FHL'!W46+'F2 ETAT-COMMUNAL'!W46</f>
        <v>0</v>
      </c>
      <c r="Y46" s="30" t="str">
        <f t="shared" si="14"/>
        <v>OK</v>
      </c>
      <c r="AA46" s="29">
        <f t="shared" si="15"/>
        <v>0</v>
      </c>
    </row>
    <row r="47" spans="2:27" ht="15" customHeight="1">
      <c r="B47" s="31"/>
      <c r="C47" s="22" t="str">
        <f>'F2 SAS'!C47</f>
        <v>Bac</v>
      </c>
      <c r="D47" s="108">
        <f>'F2 SAS'!D47+'F2 FHL'!D47+'F2 ETAT-COMMUNAL'!D47</f>
        <v>0</v>
      </c>
      <c r="E47" s="42"/>
      <c r="F47" s="108">
        <f>'F2 SAS'!F47+'F2 FHL'!F47+'F2 ETAT-COMMUNAL'!F47</f>
        <v>0</v>
      </c>
      <c r="G47" s="108">
        <f>'F2 SAS'!G47+'F2 FHL'!G47+'F2 ETAT-COMMUNAL'!G47</f>
        <v>0</v>
      </c>
      <c r="H47" s="108">
        <f>'F2 SAS'!H47+'F2 FHL'!H47+'F2 ETAT-COMMUNAL'!H47</f>
        <v>0</v>
      </c>
      <c r="I47" s="108">
        <f>'F2 SAS'!I47+'F2 FHL'!I47+'F2 ETAT-COMMUNAL'!I47</f>
        <v>0</v>
      </c>
      <c r="J47" s="108">
        <f>'F2 SAS'!J47+'F2 FHL'!J47+'F2 ETAT-COMMUNAL'!J47</f>
        <v>0</v>
      </c>
      <c r="K47" s="108">
        <f>'F2 SAS'!K47+'F2 FHL'!K47+'F2 ETAT-COMMUNAL'!K47</f>
        <v>0</v>
      </c>
      <c r="L47" s="108">
        <f>'F2 SAS'!L47+'F2 FHL'!L47+'F2 ETAT-COMMUNAL'!L47</f>
        <v>0</v>
      </c>
      <c r="M47" s="108">
        <f>'F2 SAS'!M47+'F2 FHL'!M47+'F2 ETAT-COMMUNAL'!M47</f>
        <v>0</v>
      </c>
      <c r="N47" s="108">
        <f>'F2 SAS'!N47+'F2 FHL'!N47+'F2 ETAT-COMMUNAL'!N47</f>
        <v>0</v>
      </c>
      <c r="O47" s="108">
        <f>'F2 SAS'!O47+'F2 FHL'!O47+'F2 ETAT-COMMUNAL'!O47</f>
        <v>0</v>
      </c>
      <c r="P47" s="109"/>
      <c r="Q47" s="29">
        <f t="shared" si="12"/>
        <v>0</v>
      </c>
      <c r="R47" s="110" t="str">
        <f t="shared" si="13"/>
        <v>OK</v>
      </c>
      <c r="T47" s="108">
        <f>'F2 SAS'!T47+'F2 FHL'!T47+'F2 ETAT-COMMUNAL'!T47</f>
        <v>0</v>
      </c>
      <c r="U47" s="110" t="str">
        <f t="shared" si="4"/>
        <v>OK</v>
      </c>
      <c r="W47" s="108">
        <f>'F2 SAS'!W47+'F2 FHL'!W47+'F2 ETAT-COMMUNAL'!W47</f>
        <v>0</v>
      </c>
      <c r="Y47" s="30" t="str">
        <f t="shared" si="14"/>
        <v>OK</v>
      </c>
      <c r="AA47" s="29">
        <f t="shared" si="15"/>
        <v>0</v>
      </c>
    </row>
    <row r="48" spans="2:27" ht="15" customHeight="1">
      <c r="B48" s="31"/>
      <c r="C48" s="22" t="str">
        <f>'F2 SAS'!C48</f>
        <v>Salarié avec 3ième sec. ou ens. moyen</v>
      </c>
      <c r="D48" s="108">
        <f>'F2 SAS'!D48+'F2 FHL'!D48+'F2 ETAT-COMMUNAL'!D48</f>
        <v>0</v>
      </c>
      <c r="E48" s="42"/>
      <c r="F48" s="108">
        <f>'F2 SAS'!F48+'F2 FHL'!F48+'F2 ETAT-COMMUNAL'!F48</f>
        <v>0</v>
      </c>
      <c r="G48" s="108">
        <f>'F2 SAS'!G48+'F2 FHL'!G48+'F2 ETAT-COMMUNAL'!G48</f>
        <v>0</v>
      </c>
      <c r="H48" s="108">
        <f>'F2 SAS'!H48+'F2 FHL'!H48+'F2 ETAT-COMMUNAL'!H48</f>
        <v>0</v>
      </c>
      <c r="I48" s="108">
        <f>'F2 SAS'!I48+'F2 FHL'!I48+'F2 ETAT-COMMUNAL'!I48</f>
        <v>0</v>
      </c>
      <c r="J48" s="108">
        <f>'F2 SAS'!J48+'F2 FHL'!J48+'F2 ETAT-COMMUNAL'!J48</f>
        <v>0</v>
      </c>
      <c r="K48" s="108">
        <f>'F2 SAS'!K48+'F2 FHL'!K48+'F2 ETAT-COMMUNAL'!K48</f>
        <v>0</v>
      </c>
      <c r="L48" s="108">
        <f>'F2 SAS'!L48+'F2 FHL'!L48+'F2 ETAT-COMMUNAL'!L48</f>
        <v>0</v>
      </c>
      <c r="M48" s="108">
        <f>'F2 SAS'!M48+'F2 FHL'!M48+'F2 ETAT-COMMUNAL'!M48</f>
        <v>0</v>
      </c>
      <c r="N48" s="108">
        <f>'F2 SAS'!N48+'F2 FHL'!N48+'F2 ETAT-COMMUNAL'!N48</f>
        <v>0</v>
      </c>
      <c r="O48" s="108">
        <f>'F2 SAS'!O48+'F2 FHL'!O48+'F2 ETAT-COMMUNAL'!O48</f>
        <v>0</v>
      </c>
      <c r="P48" s="109"/>
      <c r="Q48" s="29">
        <f t="shared" si="12"/>
        <v>0</v>
      </c>
      <c r="R48" s="110" t="str">
        <f t="shared" si="13"/>
        <v>OK</v>
      </c>
      <c r="T48" s="108">
        <f>'F2 SAS'!T48+'F2 FHL'!T48+'F2 ETAT-COMMUNAL'!T48</f>
        <v>0</v>
      </c>
      <c r="U48" s="110" t="str">
        <f t="shared" si="4"/>
        <v>OK</v>
      </c>
      <c r="W48" s="108">
        <f>'F2 SAS'!W48+'F2 FHL'!W48+'F2 ETAT-COMMUNAL'!W48</f>
        <v>0</v>
      </c>
      <c r="Y48" s="30" t="str">
        <f t="shared" si="14"/>
        <v>OK</v>
      </c>
      <c r="AA48" s="29">
        <f t="shared" si="15"/>
        <v>0</v>
      </c>
    </row>
    <row r="49" spans="2:28" ht="15" customHeight="1">
      <c r="B49" s="31"/>
      <c r="C49" s="22" t="str">
        <f>'F2 SAS'!C49</f>
        <v>Salarié avec 5ième sec. ou 9ième moyen</v>
      </c>
      <c r="D49" s="108">
        <f>'F2 SAS'!D49+'F2 FHL'!D49+'F2 ETAT-COMMUNAL'!D49</f>
        <v>0</v>
      </c>
      <c r="E49" s="42"/>
      <c r="F49" s="108">
        <f>'F2 SAS'!F49+'F2 FHL'!F49+'F2 ETAT-COMMUNAL'!F49</f>
        <v>0</v>
      </c>
      <c r="G49" s="108">
        <f>'F2 SAS'!G49+'F2 FHL'!G49+'F2 ETAT-COMMUNAL'!G49</f>
        <v>0</v>
      </c>
      <c r="H49" s="108">
        <f>'F2 SAS'!H49+'F2 FHL'!H49+'F2 ETAT-COMMUNAL'!H49</f>
        <v>0</v>
      </c>
      <c r="I49" s="108">
        <f>'F2 SAS'!I49+'F2 FHL'!I49+'F2 ETAT-COMMUNAL'!I49</f>
        <v>0</v>
      </c>
      <c r="J49" s="108">
        <f>'F2 SAS'!J49+'F2 FHL'!J49+'F2 ETAT-COMMUNAL'!J49</f>
        <v>0</v>
      </c>
      <c r="K49" s="108">
        <f>'F2 SAS'!K49+'F2 FHL'!K49+'F2 ETAT-COMMUNAL'!K49</f>
        <v>0</v>
      </c>
      <c r="L49" s="108">
        <f>'F2 SAS'!L49+'F2 FHL'!L49+'F2 ETAT-COMMUNAL'!L49</f>
        <v>0</v>
      </c>
      <c r="M49" s="108">
        <f>'F2 SAS'!M49+'F2 FHL'!M49+'F2 ETAT-COMMUNAL'!M49</f>
        <v>0</v>
      </c>
      <c r="N49" s="108">
        <f>'F2 SAS'!N49+'F2 FHL'!N49+'F2 ETAT-COMMUNAL'!N49</f>
        <v>0</v>
      </c>
      <c r="O49" s="108">
        <f>'F2 SAS'!O49+'F2 FHL'!O49+'F2 ETAT-COMMUNAL'!O49</f>
        <v>0</v>
      </c>
      <c r="P49" s="109"/>
      <c r="Q49" s="29">
        <f t="shared" si="12"/>
        <v>0</v>
      </c>
      <c r="R49" s="110" t="str">
        <f t="shared" si="13"/>
        <v>OK</v>
      </c>
      <c r="T49" s="108">
        <f>'F2 SAS'!T49+'F2 FHL'!T49+'F2 ETAT-COMMUNAL'!T49</f>
        <v>0</v>
      </c>
      <c r="U49" s="110" t="str">
        <f t="shared" si="4"/>
        <v>OK</v>
      </c>
      <c r="W49" s="108">
        <f>'F2 SAS'!W49+'F2 FHL'!W49+'F2 ETAT-COMMUNAL'!W49</f>
        <v>0</v>
      </c>
      <c r="Y49" s="30" t="str">
        <f t="shared" si="14"/>
        <v>OK</v>
      </c>
      <c r="AA49" s="29">
        <f t="shared" si="15"/>
        <v>0</v>
      </c>
    </row>
    <row r="50" spans="2:28" ht="15" customHeight="1">
      <c r="B50" s="31"/>
      <c r="C50" s="22" t="str">
        <f>'F2 SAS'!C50</f>
        <v>Salarié sans 5ième sec. ou 9ième moyen</v>
      </c>
      <c r="D50" s="108">
        <f>'F2 SAS'!D50+'F2 FHL'!D50+'F2 ETAT-COMMUNAL'!D50</f>
        <v>0</v>
      </c>
      <c r="E50" s="42"/>
      <c r="F50" s="108">
        <f>'F2 SAS'!F50+'F2 FHL'!F50+'F2 ETAT-COMMUNAL'!F50</f>
        <v>0</v>
      </c>
      <c r="G50" s="108">
        <f>'F2 SAS'!G50+'F2 FHL'!G50+'F2 ETAT-COMMUNAL'!G50</f>
        <v>0</v>
      </c>
      <c r="H50" s="108">
        <f>'F2 SAS'!H50+'F2 FHL'!H50+'F2 ETAT-COMMUNAL'!H50</f>
        <v>0</v>
      </c>
      <c r="I50" s="108">
        <f>'F2 SAS'!I50+'F2 FHL'!I50+'F2 ETAT-COMMUNAL'!I50</f>
        <v>0</v>
      </c>
      <c r="J50" s="108">
        <f>'F2 SAS'!J50+'F2 FHL'!J50+'F2 ETAT-COMMUNAL'!J50</f>
        <v>0</v>
      </c>
      <c r="K50" s="108">
        <f>'F2 SAS'!K50+'F2 FHL'!K50+'F2 ETAT-COMMUNAL'!K50</f>
        <v>0</v>
      </c>
      <c r="L50" s="108">
        <f>'F2 SAS'!L50+'F2 FHL'!L50+'F2 ETAT-COMMUNAL'!L50</f>
        <v>0</v>
      </c>
      <c r="M50" s="108">
        <f>'F2 SAS'!M50+'F2 FHL'!M50+'F2 ETAT-COMMUNAL'!M50</f>
        <v>0</v>
      </c>
      <c r="N50" s="108">
        <f>'F2 SAS'!N50+'F2 FHL'!N50+'F2 ETAT-COMMUNAL'!N50</f>
        <v>0</v>
      </c>
      <c r="O50" s="108">
        <f>'F2 SAS'!O50+'F2 FHL'!O50+'F2 ETAT-COMMUNAL'!O50</f>
        <v>0</v>
      </c>
      <c r="P50" s="109"/>
      <c r="Q50" s="29">
        <f t="shared" si="12"/>
        <v>0</v>
      </c>
      <c r="R50" s="110" t="str">
        <f t="shared" si="13"/>
        <v>OK</v>
      </c>
      <c r="T50" s="108">
        <f>'F2 SAS'!T50+'F2 FHL'!T50+'F2 ETAT-COMMUNAL'!T50</f>
        <v>0</v>
      </c>
      <c r="U50" s="110" t="str">
        <f t="shared" si="4"/>
        <v>OK</v>
      </c>
      <c r="W50" s="108">
        <f>'F2 SAS'!W50+'F2 FHL'!W50+'F2 ETAT-COMMUNAL'!W50</f>
        <v>0</v>
      </c>
      <c r="Y50" s="30" t="str">
        <f t="shared" si="14"/>
        <v>OK</v>
      </c>
      <c r="AA50" s="29">
        <f t="shared" si="15"/>
        <v>0</v>
      </c>
    </row>
    <row r="51" spans="2:28" ht="15" customHeight="1">
      <c r="B51" s="31"/>
      <c r="C51" s="22" t="str">
        <f>'F2 SAS'!C51</f>
        <v>Salarié non diplômé</v>
      </c>
      <c r="D51" s="108">
        <f>'F2 SAS'!D51+'F2 FHL'!D51+'F2 ETAT-COMMUNAL'!D51</f>
        <v>0</v>
      </c>
      <c r="E51" s="42"/>
      <c r="F51" s="108">
        <f>'F2 SAS'!F51+'F2 FHL'!F51+'F2 ETAT-COMMUNAL'!F51</f>
        <v>0</v>
      </c>
      <c r="G51" s="108">
        <f>'F2 SAS'!G51+'F2 FHL'!G51+'F2 ETAT-COMMUNAL'!G51</f>
        <v>0</v>
      </c>
      <c r="H51" s="108">
        <f>'F2 SAS'!H51+'F2 FHL'!H51+'F2 ETAT-COMMUNAL'!H51</f>
        <v>0</v>
      </c>
      <c r="I51" s="108">
        <f>'F2 SAS'!I51+'F2 FHL'!I51+'F2 ETAT-COMMUNAL'!I51</f>
        <v>0</v>
      </c>
      <c r="J51" s="108">
        <f>'F2 SAS'!J51+'F2 FHL'!J51+'F2 ETAT-COMMUNAL'!J51</f>
        <v>0</v>
      </c>
      <c r="K51" s="108">
        <f>'F2 SAS'!K51+'F2 FHL'!K51+'F2 ETAT-COMMUNAL'!K51</f>
        <v>0</v>
      </c>
      <c r="L51" s="108">
        <f>'F2 SAS'!L51+'F2 FHL'!L51+'F2 ETAT-COMMUNAL'!L51</f>
        <v>0</v>
      </c>
      <c r="M51" s="108">
        <f>'F2 SAS'!M51+'F2 FHL'!M51+'F2 ETAT-COMMUNAL'!M51</f>
        <v>0</v>
      </c>
      <c r="N51" s="108">
        <f>'F2 SAS'!N51+'F2 FHL'!N51+'F2 ETAT-COMMUNAL'!N51</f>
        <v>0</v>
      </c>
      <c r="O51" s="108">
        <f>'F2 SAS'!O51+'F2 FHL'!O51+'F2 ETAT-COMMUNAL'!O51</f>
        <v>0</v>
      </c>
      <c r="P51" s="109"/>
      <c r="Q51" s="111">
        <f t="shared" si="12"/>
        <v>0</v>
      </c>
      <c r="R51" s="110" t="str">
        <f t="shared" si="13"/>
        <v>OK</v>
      </c>
      <c r="T51" s="108">
        <f>'F2 SAS'!T51+'F2 FHL'!T51+'F2 ETAT-COMMUNAL'!T51</f>
        <v>0</v>
      </c>
      <c r="U51" s="110" t="str">
        <f t="shared" si="4"/>
        <v>OK</v>
      </c>
      <c r="W51" s="108">
        <f>'F2 SAS'!W51+'F2 FHL'!W51+'F2 ETAT-COMMUNAL'!W51</f>
        <v>0</v>
      </c>
      <c r="Y51" s="30" t="str">
        <f t="shared" si="14"/>
        <v>OK</v>
      </c>
      <c r="AA51" s="29">
        <f t="shared" si="15"/>
        <v>0</v>
      </c>
    </row>
    <row r="52" spans="2:28" ht="15" customHeight="1">
      <c r="B52" s="23" t="s">
        <v>34</v>
      </c>
      <c r="C52" s="24"/>
      <c r="D52" s="32"/>
      <c r="E52" s="42"/>
      <c r="F52" s="112"/>
      <c r="G52" s="113"/>
      <c r="H52" s="113"/>
      <c r="I52" s="113"/>
      <c r="J52" s="113"/>
      <c r="K52" s="113"/>
      <c r="L52" s="113"/>
      <c r="M52" s="113"/>
      <c r="N52" s="113"/>
      <c r="O52" s="32"/>
      <c r="P52" s="114"/>
      <c r="Q52" s="11"/>
      <c r="R52" s="115"/>
      <c r="T52" s="10"/>
      <c r="U52" s="115"/>
      <c r="W52" s="10"/>
      <c r="Y52" s="33"/>
      <c r="AA52" s="11"/>
    </row>
    <row r="53" spans="2:28" ht="15" customHeight="1">
      <c r="B53" s="34"/>
      <c r="C53" s="20" t="str">
        <f>'F2 SAS'!C53</f>
        <v>Salarié avec CATP ou CAP</v>
      </c>
      <c r="D53" s="108">
        <f>'F2 SAS'!D53+'F2 FHL'!D53+'F2 ETAT-COMMUNAL'!D53</f>
        <v>0</v>
      </c>
      <c r="E53" s="42"/>
      <c r="F53" s="108">
        <f>'F2 SAS'!F53+'F2 FHL'!F53+'F2 ETAT-COMMUNAL'!F53</f>
        <v>0</v>
      </c>
      <c r="G53" s="108">
        <f>'F2 SAS'!G53+'F2 FHL'!G53+'F2 ETAT-COMMUNAL'!G53</f>
        <v>0</v>
      </c>
      <c r="H53" s="108">
        <f>'F2 SAS'!H53+'F2 FHL'!H53+'F2 ETAT-COMMUNAL'!H53</f>
        <v>0</v>
      </c>
      <c r="I53" s="108">
        <f>'F2 SAS'!I53+'F2 FHL'!I53+'F2 ETAT-COMMUNAL'!I53</f>
        <v>0</v>
      </c>
      <c r="J53" s="108">
        <f>'F2 SAS'!J53+'F2 FHL'!J53+'F2 ETAT-COMMUNAL'!J53</f>
        <v>0</v>
      </c>
      <c r="K53" s="108">
        <f>'F2 SAS'!K53+'F2 FHL'!K53+'F2 ETAT-COMMUNAL'!K53</f>
        <v>0</v>
      </c>
      <c r="L53" s="108">
        <f>'F2 SAS'!L53+'F2 FHL'!L53+'F2 ETAT-COMMUNAL'!L53</f>
        <v>0</v>
      </c>
      <c r="M53" s="108">
        <f>'F2 SAS'!M53+'F2 FHL'!M53+'F2 ETAT-COMMUNAL'!M53</f>
        <v>0</v>
      </c>
      <c r="N53" s="108">
        <f>'F2 SAS'!N53+'F2 FHL'!N53+'F2 ETAT-COMMUNAL'!N53</f>
        <v>0</v>
      </c>
      <c r="O53" s="108">
        <f>'F2 SAS'!O53+'F2 FHL'!O53+'F2 ETAT-COMMUNAL'!O53</f>
        <v>0</v>
      </c>
      <c r="P53" s="109"/>
      <c r="Q53" s="116">
        <f t="shared" ref="Q53:Q58" si="16">SUM(F53:O53)</f>
        <v>0</v>
      </c>
      <c r="R53" s="110" t="str">
        <f t="shared" ref="R53:R58" si="17">IF(Q53=D53,"OK",IF(D53&lt;&gt;Q53,"erreur"))</f>
        <v>OK</v>
      </c>
      <c r="T53" s="108">
        <f>'F2 SAS'!T53+'F2 FHL'!T53+'F2 ETAT-COMMUNAL'!T53</f>
        <v>0</v>
      </c>
      <c r="U53" s="110" t="str">
        <f t="shared" si="4"/>
        <v>OK</v>
      </c>
      <c r="W53" s="108">
        <f>'F2 SAS'!W53+'F2 FHL'!W53+'F2 ETAT-COMMUNAL'!W53</f>
        <v>0</v>
      </c>
      <c r="Y53" s="30" t="str">
        <f t="shared" ref="Y53:Y58" si="18">IF(D53="",IF(W53="","OK","erreur"),IF(W53&lt;&gt;"","OK","erreur"))</f>
        <v>OK</v>
      </c>
      <c r="AA53" s="29">
        <f t="shared" ref="AA53:AA58" si="19">IFERROR(+W53*AA$60/W$60,0)</f>
        <v>0</v>
      </c>
    </row>
    <row r="54" spans="2:28" ht="15" customHeight="1">
      <c r="B54" s="34"/>
      <c r="C54" s="20" t="str">
        <f>'F2 SAS'!C54</f>
        <v>Salarié sans CATP</v>
      </c>
      <c r="D54" s="108">
        <f>'F2 SAS'!D54+'F2 FHL'!D54+'F2 ETAT-COMMUNAL'!D54</f>
        <v>0</v>
      </c>
      <c r="E54" s="42"/>
      <c r="F54" s="108">
        <f>'F2 SAS'!F54+'F2 FHL'!F54+'F2 ETAT-COMMUNAL'!F54</f>
        <v>0</v>
      </c>
      <c r="G54" s="108">
        <f>'F2 SAS'!G54+'F2 FHL'!G54+'F2 ETAT-COMMUNAL'!G54</f>
        <v>0</v>
      </c>
      <c r="H54" s="108">
        <f>'F2 SAS'!H54+'F2 FHL'!H54+'F2 ETAT-COMMUNAL'!H54</f>
        <v>0</v>
      </c>
      <c r="I54" s="108">
        <f>'F2 SAS'!I54+'F2 FHL'!I54+'F2 ETAT-COMMUNAL'!I54</f>
        <v>0</v>
      </c>
      <c r="J54" s="108">
        <f>'F2 SAS'!J54+'F2 FHL'!J54+'F2 ETAT-COMMUNAL'!J54</f>
        <v>0</v>
      </c>
      <c r="K54" s="108">
        <f>'F2 SAS'!K54+'F2 FHL'!K54+'F2 ETAT-COMMUNAL'!K54</f>
        <v>0</v>
      </c>
      <c r="L54" s="108">
        <f>'F2 SAS'!L54+'F2 FHL'!L54+'F2 ETAT-COMMUNAL'!L54</f>
        <v>0</v>
      </c>
      <c r="M54" s="108">
        <f>'F2 SAS'!M54+'F2 FHL'!M54+'F2 ETAT-COMMUNAL'!M54</f>
        <v>0</v>
      </c>
      <c r="N54" s="108">
        <f>'F2 SAS'!N54+'F2 FHL'!N54+'F2 ETAT-COMMUNAL'!N54</f>
        <v>0</v>
      </c>
      <c r="O54" s="108">
        <f>'F2 SAS'!O54+'F2 FHL'!O54+'F2 ETAT-COMMUNAL'!O54</f>
        <v>0</v>
      </c>
      <c r="P54" s="109"/>
      <c r="Q54" s="29">
        <f t="shared" si="16"/>
        <v>0</v>
      </c>
      <c r="R54" s="110" t="str">
        <f t="shared" si="17"/>
        <v>OK</v>
      </c>
      <c r="T54" s="108">
        <f>'F2 SAS'!T54+'F2 FHL'!T54+'F2 ETAT-COMMUNAL'!T54</f>
        <v>0</v>
      </c>
      <c r="U54" s="110" t="str">
        <f t="shared" si="4"/>
        <v>OK</v>
      </c>
      <c r="W54" s="108">
        <f>'F2 SAS'!W54+'F2 FHL'!W54+'F2 ETAT-COMMUNAL'!W54</f>
        <v>0</v>
      </c>
      <c r="Y54" s="30" t="str">
        <f t="shared" si="18"/>
        <v>OK</v>
      </c>
      <c r="AA54" s="29">
        <f t="shared" si="19"/>
        <v>0</v>
      </c>
    </row>
    <row r="55" spans="2:28" ht="15" customHeight="1">
      <c r="B55" s="34"/>
      <c r="C55" s="20" t="str">
        <f>'F2 SAS'!C55</f>
        <v>Salarié non diplômé - Nettoyage</v>
      </c>
      <c r="D55" s="108">
        <f>'F2 SAS'!D55+'F2 FHL'!D55+'F2 ETAT-COMMUNAL'!D55</f>
        <v>0</v>
      </c>
      <c r="E55" s="42"/>
      <c r="F55" s="108">
        <f>'F2 SAS'!F55+'F2 FHL'!F55+'F2 ETAT-COMMUNAL'!F55</f>
        <v>0</v>
      </c>
      <c r="G55" s="108">
        <f>'F2 SAS'!G55+'F2 FHL'!G55+'F2 ETAT-COMMUNAL'!G55</f>
        <v>0</v>
      </c>
      <c r="H55" s="108">
        <f>'F2 SAS'!H55+'F2 FHL'!H55+'F2 ETAT-COMMUNAL'!H55</f>
        <v>0</v>
      </c>
      <c r="I55" s="108">
        <f>'F2 SAS'!I55+'F2 FHL'!I55+'F2 ETAT-COMMUNAL'!I55</f>
        <v>0</v>
      </c>
      <c r="J55" s="108">
        <f>'F2 SAS'!J55+'F2 FHL'!J55+'F2 ETAT-COMMUNAL'!J55</f>
        <v>0</v>
      </c>
      <c r="K55" s="108">
        <f>'F2 SAS'!K55+'F2 FHL'!K55+'F2 ETAT-COMMUNAL'!K55</f>
        <v>0</v>
      </c>
      <c r="L55" s="108">
        <f>'F2 SAS'!L55+'F2 FHL'!L55+'F2 ETAT-COMMUNAL'!L55</f>
        <v>0</v>
      </c>
      <c r="M55" s="108">
        <f>'F2 SAS'!M55+'F2 FHL'!M55+'F2 ETAT-COMMUNAL'!M55</f>
        <v>0</v>
      </c>
      <c r="N55" s="108">
        <f>'F2 SAS'!N55+'F2 FHL'!N55+'F2 ETAT-COMMUNAL'!N55</f>
        <v>0</v>
      </c>
      <c r="O55" s="108">
        <f>'F2 SAS'!O55+'F2 FHL'!O55+'F2 ETAT-COMMUNAL'!O55</f>
        <v>0</v>
      </c>
      <c r="P55" s="109"/>
      <c r="Q55" s="29">
        <f t="shared" si="16"/>
        <v>0</v>
      </c>
      <c r="R55" s="110" t="str">
        <f t="shared" si="17"/>
        <v>OK</v>
      </c>
      <c r="T55" s="108">
        <f>'F2 SAS'!T55+'F2 FHL'!T55+'F2 ETAT-COMMUNAL'!T55</f>
        <v>0</v>
      </c>
      <c r="U55" s="110" t="str">
        <f t="shared" si="4"/>
        <v>OK</v>
      </c>
      <c r="W55" s="108">
        <f>'F2 SAS'!W55+'F2 FHL'!W55+'F2 ETAT-COMMUNAL'!W55</f>
        <v>0</v>
      </c>
      <c r="Y55" s="30" t="str">
        <f t="shared" si="18"/>
        <v>OK</v>
      </c>
      <c r="AA55" s="29">
        <f t="shared" si="19"/>
        <v>0</v>
      </c>
    </row>
    <row r="56" spans="2:28" ht="15" customHeight="1">
      <c r="B56" s="34"/>
      <c r="C56" s="20" t="str">
        <f>'F2 SAS'!C56</f>
        <v>Salarié non diplômé - Aide cuisinière</v>
      </c>
      <c r="D56" s="108">
        <f>'F2 SAS'!D56+'F2 FHL'!D56+'F2 ETAT-COMMUNAL'!D56</f>
        <v>0</v>
      </c>
      <c r="E56" s="42"/>
      <c r="F56" s="108">
        <f>'F2 SAS'!F56+'F2 FHL'!F56+'F2 ETAT-COMMUNAL'!F56</f>
        <v>0</v>
      </c>
      <c r="G56" s="108">
        <f>'F2 SAS'!G56+'F2 FHL'!G56+'F2 ETAT-COMMUNAL'!G56</f>
        <v>0</v>
      </c>
      <c r="H56" s="108">
        <f>'F2 SAS'!H56+'F2 FHL'!H56+'F2 ETAT-COMMUNAL'!H56</f>
        <v>0</v>
      </c>
      <c r="I56" s="108">
        <f>'F2 SAS'!I56+'F2 FHL'!I56+'F2 ETAT-COMMUNAL'!I56</f>
        <v>0</v>
      </c>
      <c r="J56" s="108">
        <f>'F2 SAS'!J56+'F2 FHL'!J56+'F2 ETAT-COMMUNAL'!J56</f>
        <v>0</v>
      </c>
      <c r="K56" s="108">
        <f>'F2 SAS'!K56+'F2 FHL'!K56+'F2 ETAT-COMMUNAL'!K56</f>
        <v>0</v>
      </c>
      <c r="L56" s="108">
        <f>'F2 SAS'!L56+'F2 FHL'!L56+'F2 ETAT-COMMUNAL'!L56</f>
        <v>0</v>
      </c>
      <c r="M56" s="108">
        <f>'F2 SAS'!M56+'F2 FHL'!M56+'F2 ETAT-COMMUNAL'!M56</f>
        <v>0</v>
      </c>
      <c r="N56" s="108">
        <f>'F2 SAS'!N56+'F2 FHL'!N56+'F2 ETAT-COMMUNAL'!N56</f>
        <v>0</v>
      </c>
      <c r="O56" s="108">
        <f>'F2 SAS'!O56+'F2 FHL'!O56+'F2 ETAT-COMMUNAL'!O56</f>
        <v>0</v>
      </c>
      <c r="P56" s="109"/>
      <c r="Q56" s="29">
        <f t="shared" si="16"/>
        <v>0</v>
      </c>
      <c r="R56" s="110" t="str">
        <f t="shared" si="17"/>
        <v>OK</v>
      </c>
      <c r="T56" s="108">
        <f>'F2 SAS'!T56+'F2 FHL'!T56+'F2 ETAT-COMMUNAL'!T56</f>
        <v>0</v>
      </c>
      <c r="U56" s="110" t="str">
        <f t="shared" si="4"/>
        <v>OK</v>
      </c>
      <c r="W56" s="108">
        <f>'F2 SAS'!W56+'F2 FHL'!W56+'F2 ETAT-COMMUNAL'!W56</f>
        <v>0</v>
      </c>
      <c r="Y56" s="30" t="str">
        <f t="shared" si="18"/>
        <v>OK</v>
      </c>
      <c r="AA56" s="29">
        <f t="shared" si="19"/>
        <v>0</v>
      </c>
    </row>
    <row r="57" spans="2:28" ht="15" customHeight="1">
      <c r="B57" s="34"/>
      <c r="C57" s="20" t="str">
        <f>'F2 SAS'!C57</f>
        <v>Salarié non diplômé - Lingère</v>
      </c>
      <c r="D57" s="108">
        <f>'F2 SAS'!D57+'F2 FHL'!D57+'F2 ETAT-COMMUNAL'!D57</f>
        <v>0</v>
      </c>
      <c r="E57" s="42"/>
      <c r="F57" s="108">
        <f>'F2 SAS'!F57+'F2 FHL'!F57+'F2 ETAT-COMMUNAL'!F57</f>
        <v>0</v>
      </c>
      <c r="G57" s="108">
        <f>'F2 SAS'!G57+'F2 FHL'!G57+'F2 ETAT-COMMUNAL'!G57</f>
        <v>0</v>
      </c>
      <c r="H57" s="108">
        <f>'F2 SAS'!H57+'F2 FHL'!H57+'F2 ETAT-COMMUNAL'!H57</f>
        <v>0</v>
      </c>
      <c r="I57" s="108">
        <f>'F2 SAS'!I57+'F2 FHL'!I57+'F2 ETAT-COMMUNAL'!I57</f>
        <v>0</v>
      </c>
      <c r="J57" s="108">
        <f>'F2 SAS'!J57+'F2 FHL'!J57+'F2 ETAT-COMMUNAL'!J57</f>
        <v>0</v>
      </c>
      <c r="K57" s="108">
        <f>'F2 SAS'!K57+'F2 FHL'!K57+'F2 ETAT-COMMUNAL'!K57</f>
        <v>0</v>
      </c>
      <c r="L57" s="108">
        <f>'F2 SAS'!L57+'F2 FHL'!L57+'F2 ETAT-COMMUNAL'!L57</f>
        <v>0</v>
      </c>
      <c r="M57" s="108">
        <f>'F2 SAS'!M57+'F2 FHL'!M57+'F2 ETAT-COMMUNAL'!M57</f>
        <v>0</v>
      </c>
      <c r="N57" s="108">
        <f>'F2 SAS'!N57+'F2 FHL'!N57+'F2 ETAT-COMMUNAL'!N57</f>
        <v>0</v>
      </c>
      <c r="O57" s="108">
        <f>'F2 SAS'!O57+'F2 FHL'!O57+'F2 ETAT-COMMUNAL'!O57</f>
        <v>0</v>
      </c>
      <c r="P57" s="109"/>
      <c r="Q57" s="29">
        <f t="shared" si="16"/>
        <v>0</v>
      </c>
      <c r="R57" s="110" t="str">
        <f t="shared" si="17"/>
        <v>OK</v>
      </c>
      <c r="T57" s="108">
        <f>'F2 SAS'!T57+'F2 FHL'!T57+'F2 ETAT-COMMUNAL'!T57</f>
        <v>0</v>
      </c>
      <c r="U57" s="110" t="str">
        <f t="shared" si="4"/>
        <v>OK</v>
      </c>
      <c r="W57" s="108">
        <f>'F2 SAS'!W57+'F2 FHL'!W57+'F2 ETAT-COMMUNAL'!W57</f>
        <v>0</v>
      </c>
      <c r="Y57" s="30" t="str">
        <f t="shared" si="18"/>
        <v>OK</v>
      </c>
      <c r="AA57" s="29">
        <f t="shared" si="19"/>
        <v>0</v>
      </c>
    </row>
    <row r="58" spans="2:28" ht="15" customHeight="1">
      <c r="B58" s="35"/>
      <c r="C58" s="36" t="str">
        <f>'F2 SAS'!C58</f>
        <v>Salarié non diplômé - Chauffeur</v>
      </c>
      <c r="D58" s="108">
        <f>'F2 SAS'!D58+'F2 FHL'!D58+'F2 ETAT-COMMUNAL'!D58</f>
        <v>0</v>
      </c>
      <c r="E58" s="42"/>
      <c r="F58" s="108">
        <f>'F2 SAS'!F58+'F2 FHL'!F58+'F2 ETAT-COMMUNAL'!F58</f>
        <v>0</v>
      </c>
      <c r="G58" s="108">
        <f>'F2 SAS'!G58+'F2 FHL'!G58+'F2 ETAT-COMMUNAL'!G58</f>
        <v>0</v>
      </c>
      <c r="H58" s="108">
        <f>'F2 SAS'!H58+'F2 FHL'!H58+'F2 ETAT-COMMUNAL'!H58</f>
        <v>0</v>
      </c>
      <c r="I58" s="108">
        <f>'F2 SAS'!I58+'F2 FHL'!I58+'F2 ETAT-COMMUNAL'!I58</f>
        <v>0</v>
      </c>
      <c r="J58" s="108">
        <f>'F2 SAS'!J58+'F2 FHL'!J58+'F2 ETAT-COMMUNAL'!J58</f>
        <v>0</v>
      </c>
      <c r="K58" s="108">
        <f>'F2 SAS'!K58+'F2 FHL'!K58+'F2 ETAT-COMMUNAL'!K58</f>
        <v>0</v>
      </c>
      <c r="L58" s="108">
        <f>'F2 SAS'!L58+'F2 FHL'!L58+'F2 ETAT-COMMUNAL'!L58</f>
        <v>0</v>
      </c>
      <c r="M58" s="108">
        <f>'F2 SAS'!M58+'F2 FHL'!M58+'F2 ETAT-COMMUNAL'!M58</f>
        <v>0</v>
      </c>
      <c r="N58" s="108">
        <f>'F2 SAS'!N58+'F2 FHL'!N58+'F2 ETAT-COMMUNAL'!N58</f>
        <v>0</v>
      </c>
      <c r="O58" s="108">
        <f>'F2 SAS'!O58+'F2 FHL'!O58+'F2 ETAT-COMMUNAL'!O58</f>
        <v>0</v>
      </c>
      <c r="P58" s="109"/>
      <c r="Q58" s="29">
        <f t="shared" si="16"/>
        <v>0</v>
      </c>
      <c r="R58" s="110" t="str">
        <f t="shared" si="17"/>
        <v>OK</v>
      </c>
      <c r="T58" s="108">
        <f>'F2 SAS'!T58+'F2 FHL'!T58+'F2 ETAT-COMMUNAL'!T58</f>
        <v>0</v>
      </c>
      <c r="U58" s="110" t="str">
        <f t="shared" si="4"/>
        <v>OK</v>
      </c>
      <c r="W58" s="108">
        <f>'F2 SAS'!W58+'F2 FHL'!W58+'F2 ETAT-COMMUNAL'!W58</f>
        <v>0</v>
      </c>
      <c r="Y58" s="30" t="str">
        <f t="shared" si="18"/>
        <v>OK</v>
      </c>
      <c r="AA58" s="29">
        <f t="shared" si="19"/>
        <v>0</v>
      </c>
    </row>
    <row r="59" spans="2:28" ht="15" customHeight="1">
      <c r="D59" s="37"/>
      <c r="E59" s="4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4"/>
      <c r="Q59" s="12"/>
      <c r="T59" s="12"/>
      <c r="W59" s="12"/>
      <c r="Y59" s="16"/>
      <c r="AA59" s="12"/>
    </row>
    <row r="60" spans="2:28" ht="15" customHeight="1">
      <c r="B60" s="38" t="s">
        <v>24</v>
      </c>
      <c r="C60" s="39"/>
      <c r="D60" s="13">
        <f>SUM(D17:D58)</f>
        <v>0</v>
      </c>
      <c r="E60" s="42"/>
      <c r="F60" s="13">
        <f t="shared" ref="F60:O60" si="20">SUM(F17:F58)</f>
        <v>0</v>
      </c>
      <c r="G60" s="13">
        <f t="shared" si="20"/>
        <v>0</v>
      </c>
      <c r="H60" s="13">
        <f t="shared" si="20"/>
        <v>0</v>
      </c>
      <c r="I60" s="13">
        <f t="shared" si="20"/>
        <v>0</v>
      </c>
      <c r="J60" s="13">
        <f t="shared" si="20"/>
        <v>0</v>
      </c>
      <c r="K60" s="13">
        <f t="shared" si="20"/>
        <v>0</v>
      </c>
      <c r="L60" s="13">
        <f t="shared" si="20"/>
        <v>0</v>
      </c>
      <c r="M60" s="13">
        <f t="shared" si="20"/>
        <v>0</v>
      </c>
      <c r="N60" s="13">
        <f t="shared" si="20"/>
        <v>0</v>
      </c>
      <c r="O60" s="13">
        <f t="shared" si="20"/>
        <v>0</v>
      </c>
      <c r="P60" s="41"/>
      <c r="Q60" s="13">
        <f>SUM(Q17:Q58)</f>
        <v>0</v>
      </c>
      <c r="R60" s="110" t="str">
        <f>IF(Q60=D60,"OK",IF(D60&lt;&gt;Q60,"erreur"))</f>
        <v>OK</v>
      </c>
      <c r="T60" s="13">
        <f>SUM(T17:T58)</f>
        <v>0</v>
      </c>
      <c r="U60" s="110" t="str">
        <f t="shared" si="4"/>
        <v>OK</v>
      </c>
      <c r="W60" s="13">
        <f>SUM(W17:W58)</f>
        <v>0</v>
      </c>
      <c r="Y60" s="30" t="str">
        <f>IF(D60="",IF(W60="","OK","erreur"),IF(W60&lt;&gt;"","OK","erreur"))</f>
        <v>OK</v>
      </c>
      <c r="AA60" s="13">
        <f>+D74</f>
        <v>0</v>
      </c>
    </row>
    <row r="61" spans="2:28" ht="15" customHeight="1">
      <c r="B61" s="40"/>
      <c r="D61" s="41"/>
      <c r="E61" s="4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W61" s="43"/>
    </row>
    <row r="62" spans="2:28" ht="15" customHeight="1">
      <c r="D62" s="117" t="s">
        <v>66</v>
      </c>
      <c r="E62" s="42"/>
      <c r="F62" s="118">
        <f t="shared" ref="F62:N62" si="21">IF($Q$60=0,0,+F60/$Q$60)</f>
        <v>0</v>
      </c>
      <c r="G62" s="118">
        <f t="shared" si="21"/>
        <v>0</v>
      </c>
      <c r="H62" s="118">
        <f t="shared" si="21"/>
        <v>0</v>
      </c>
      <c r="I62" s="118">
        <f t="shared" si="21"/>
        <v>0</v>
      </c>
      <c r="J62" s="118">
        <f t="shared" si="21"/>
        <v>0</v>
      </c>
      <c r="K62" s="118">
        <f t="shared" si="21"/>
        <v>0</v>
      </c>
      <c r="L62" s="118">
        <f t="shared" si="21"/>
        <v>0</v>
      </c>
      <c r="M62" s="118">
        <f t="shared" si="21"/>
        <v>0</v>
      </c>
      <c r="N62" s="118">
        <f t="shared" si="21"/>
        <v>0</v>
      </c>
      <c r="O62" s="118">
        <f>IF($Q$60=0,0,+O60/$Q$60)</f>
        <v>0</v>
      </c>
      <c r="P62" s="41"/>
      <c r="Q62" s="119">
        <f>SUM(F62:O62)</f>
        <v>0</v>
      </c>
      <c r="W62" s="120"/>
      <c r="AA62" s="121"/>
      <c r="AB62" s="122"/>
    </row>
    <row r="63" spans="2:28" ht="15" customHeight="1">
      <c r="B63" s="123"/>
      <c r="C63" s="22"/>
      <c r="D63" s="22"/>
      <c r="E63" s="22"/>
    </row>
    <row r="64" spans="2:28" ht="15" customHeight="1">
      <c r="D64" s="190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</row>
    <row r="65" spans="2:21" ht="15" customHeight="1"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21" ht="15" customHeight="1">
      <c r="B66" s="125" t="s">
        <v>67</v>
      </c>
      <c r="C66" s="126"/>
      <c r="D66" s="127">
        <f>'F2 SAS'!D66+'F2 FHL'!D66+'F2 ETAT-COMMUNAL'!D66</f>
        <v>0</v>
      </c>
    </row>
    <row r="67" spans="2:21" ht="15" customHeight="1" thickBot="1">
      <c r="B67" s="95"/>
      <c r="C67" s="95"/>
      <c r="D67" s="95"/>
    </row>
    <row r="68" spans="2:21" ht="15" customHeight="1">
      <c r="B68" s="177" t="s">
        <v>72</v>
      </c>
      <c r="C68" s="178"/>
      <c r="D68" s="223">
        <f>'F2 SAS'!D68+'F2 FHL'!D68+'F2 ETAT-COMMUNAL'!D68</f>
        <v>0</v>
      </c>
      <c r="F68" s="22"/>
    </row>
    <row r="69" spans="2:21" ht="15" customHeight="1" thickBot="1">
      <c r="B69" s="179"/>
      <c r="C69" s="180"/>
      <c r="D69" s="224">
        <f>'F2 SAS'!D69+'F2 FHL'!D69+'F2 ETAT-COMMUNAL'!D69</f>
        <v>0</v>
      </c>
      <c r="F69" s="128"/>
      <c r="G69" s="22"/>
    </row>
    <row r="70" spans="2:21" ht="15" customHeight="1" thickBot="1">
      <c r="B70" s="129"/>
      <c r="C70" s="129"/>
      <c r="D70" s="114"/>
      <c r="F70" s="20"/>
      <c r="G70" s="130"/>
    </row>
    <row r="71" spans="2:21" ht="15" customHeight="1">
      <c r="B71" s="177" t="s">
        <v>73</v>
      </c>
      <c r="C71" s="178"/>
      <c r="D71" s="223">
        <f>'F2 SAS'!D71+'F2 FHL'!D71+'F2 ETAT-COMMUNAL'!D71</f>
        <v>0</v>
      </c>
      <c r="F71" s="22"/>
    </row>
    <row r="72" spans="2:21" ht="15" customHeight="1" thickBot="1">
      <c r="B72" s="179"/>
      <c r="C72" s="180"/>
      <c r="D72" s="224">
        <f>'F2 SAS'!D72+'F2 FHL'!D72+'F2 ETAT-COMMUNAL'!D72</f>
        <v>0</v>
      </c>
      <c r="F72" s="128"/>
      <c r="G72" s="22"/>
    </row>
    <row r="73" spans="2:21" ht="15" customHeight="1">
      <c r="Q73" s="45"/>
      <c r="R73" s="45"/>
      <c r="S73" s="45"/>
      <c r="T73" s="45"/>
      <c r="U73" s="45"/>
    </row>
    <row r="74" spans="2:21" ht="15" customHeight="1">
      <c r="B74" s="131" t="s">
        <v>25</v>
      </c>
      <c r="C74" s="132"/>
      <c r="D74" s="127">
        <f>'F2 SAS'!D74+'F2 FHL'!D74+'F2 ETAT-COMMUNAL'!D74</f>
        <v>0</v>
      </c>
      <c r="Q74" s="45"/>
      <c r="R74" s="45"/>
      <c r="S74" s="45"/>
      <c r="T74" s="45"/>
      <c r="U74" s="45"/>
    </row>
  </sheetData>
  <sheetProtection algorithmName="SHA-512" hashValue="hByGlXgy/xvPNaH/2LcSZrMA7+wBtJav920Nz1XBxPU380O4lUfFbkZVpLXF3adaBRz9hdmwBRbebUXonWjWHA==" saltValue="GcEk/S0zNcXO8X/dmz6DCg==" spinCount="100000" sheet="1" objects="1" scenarios="1" selectLockedCells="1"/>
  <mergeCells count="29">
    <mergeCell ref="D64:Q64"/>
    <mergeCell ref="B68:C69"/>
    <mergeCell ref="D68:D69"/>
    <mergeCell ref="B71:C72"/>
    <mergeCell ref="D71:D72"/>
    <mergeCell ref="B2:AA2"/>
    <mergeCell ref="B4:AA4"/>
    <mergeCell ref="B5:AA5"/>
    <mergeCell ref="D7:W7"/>
    <mergeCell ref="B8:C8"/>
    <mergeCell ref="D12:D14"/>
    <mergeCell ref="F12:F14"/>
    <mergeCell ref="G12:G14"/>
    <mergeCell ref="H12:H14"/>
    <mergeCell ref="I12:I14"/>
    <mergeCell ref="AA12:AA14"/>
    <mergeCell ref="K12:K14"/>
    <mergeCell ref="L12:L14"/>
    <mergeCell ref="M12:M14"/>
    <mergeCell ref="F10:O10"/>
    <mergeCell ref="U12:U14"/>
    <mergeCell ref="W12:W14"/>
    <mergeCell ref="Y12:Y14"/>
    <mergeCell ref="N12:N14"/>
    <mergeCell ref="O12:O14"/>
    <mergeCell ref="Q12:Q14"/>
    <mergeCell ref="R12:R14"/>
    <mergeCell ref="T12:T14"/>
    <mergeCell ref="J12:J14"/>
  </mergeCells>
  <conditionalFormatting sqref="B2">
    <cfRule type="expression" dxfId="17" priority="7">
      <formula>$AC$2="OK"</formula>
    </cfRule>
    <cfRule type="expression" dxfId="16" priority="16">
      <formula>$AC$2="NOK"</formula>
    </cfRule>
  </conditionalFormatting>
  <conditionalFormatting sqref="AA30 AA37 AA43 Y17:Y58 Y60">
    <cfRule type="containsText" dxfId="15" priority="35" stopIfTrue="1" operator="containsText" text="ok">
      <formula>NOT(ISERROR(SEARCH("ok",Y17)))</formula>
    </cfRule>
  </conditionalFormatting>
  <conditionalFormatting sqref="AA30 AA37 AA43 Y17:Y60">
    <cfRule type="cellIs" dxfId="14" priority="34" stopIfTrue="1" operator="equal">
      <formula>"erreur"</formula>
    </cfRule>
  </conditionalFormatting>
  <conditionalFormatting sqref="AA30 AA37 AA43 R17:R58 Y17:Y58 Y60">
    <cfRule type="containsText" dxfId="13" priority="33" stopIfTrue="1" operator="containsText" text="erreur">
      <formula>NOT(ISERROR(SEARCH("erreur",R17)))</formula>
    </cfRule>
  </conditionalFormatting>
  <conditionalFormatting sqref="Y31:Y36 Y53:Y58 R31:R36 R53:R58 R17:R29 Y17:Y29 Y38:Y42 R38:R42 R44:R51 Y44:Y51 Y60">
    <cfRule type="containsText" dxfId="12" priority="32" stopIfTrue="1" operator="containsText" text="OK">
      <formula>NOT(ISERROR(SEARCH("OK",R17)))</formula>
    </cfRule>
  </conditionalFormatting>
  <conditionalFormatting sqref="D64:D65">
    <cfRule type="notContainsBlanks" dxfId="11" priority="31">
      <formula>LEN(TRIM(D64))&gt;0</formula>
    </cfRule>
  </conditionalFormatting>
  <conditionalFormatting sqref="R60">
    <cfRule type="containsText" dxfId="10" priority="30" stopIfTrue="1" operator="containsText" text="erreur">
      <formula>NOT(ISERROR(SEARCH("erreur",R60)))</formula>
    </cfRule>
  </conditionalFormatting>
  <conditionalFormatting sqref="R60">
    <cfRule type="containsText" dxfId="9" priority="29" stopIfTrue="1" operator="containsText" text="OK">
      <formula>NOT(ISERROR(SEARCH("OK",R60)))</formula>
    </cfRule>
  </conditionalFormatting>
  <conditionalFormatting sqref="AA52">
    <cfRule type="containsText" dxfId="8" priority="28" stopIfTrue="1" operator="containsText" text="ok">
      <formula>NOT(ISERROR(SEARCH("ok",AA52)))</formula>
    </cfRule>
  </conditionalFormatting>
  <conditionalFormatting sqref="AA52">
    <cfRule type="cellIs" dxfId="7" priority="27" stopIfTrue="1" operator="equal">
      <formula>"erreur"</formula>
    </cfRule>
  </conditionalFormatting>
  <conditionalFormatting sqref="AA52">
    <cfRule type="containsText" dxfId="6" priority="26" stopIfTrue="1" operator="containsText" text="erreur">
      <formula>NOT(ISERROR(SEARCH("erreur",AA52)))</formula>
    </cfRule>
  </conditionalFormatting>
  <conditionalFormatting sqref="U17:U58">
    <cfRule type="containsText" dxfId="5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4" priority="3" stopIfTrue="1" operator="containsText" text="OK">
      <formula>NOT(ISERROR(SEARCH("OK",U17)))</formula>
    </cfRule>
  </conditionalFormatting>
  <conditionalFormatting sqref="U60">
    <cfRule type="containsText" dxfId="3" priority="2" stopIfTrue="1" operator="containsText" text="erreur">
      <formula>NOT(ISERROR(SEARCH("erreur",U60)))</formula>
    </cfRule>
  </conditionalFormatting>
  <conditionalFormatting sqref="U60">
    <cfRule type="containsText" dxfId="2" priority="1" stopIfTrue="1" operator="containsText" text="OK">
      <formula>NOT(ISERROR(SEARCH("OK",U60)))</formula>
    </cfRule>
  </conditionalFormatting>
  <dataValidations count="1">
    <dataValidation type="decimal" operator="greaterThanOrEqual" showInputMessage="1" showErrorMessage="1" error="Le montant doit être supérieur ou égal à 0" sqref="D68 E68:E69 E71:E72 D7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showGridLines="0" zoomScaleNormal="100" workbookViewId="0">
      <selection activeCell="D13" sqref="D13"/>
    </sheetView>
  </sheetViews>
  <sheetFormatPr baseColWidth="10" defaultColWidth="11.42578125" defaultRowHeight="15" customHeight="1"/>
  <cols>
    <col min="1" max="1" width="2.85546875" style="14" customWidth="1"/>
    <col min="2" max="2" width="8.5703125" style="14" customWidth="1"/>
    <col min="3" max="3" width="37.140625" style="14" customWidth="1"/>
    <col min="4" max="8" width="28.5703125" style="14" customWidth="1"/>
    <col min="9" max="9" width="2.85546875" style="14" customWidth="1"/>
    <col min="10" max="16384" width="11.42578125" style="14"/>
  </cols>
  <sheetData>
    <row r="1" spans="2:10" ht="15" customHeight="1" thickBot="1"/>
    <row r="2" spans="2:10" s="16" customFormat="1" ht="60" customHeight="1" thickBot="1">
      <c r="B2" s="196" t="s">
        <v>126</v>
      </c>
      <c r="C2" s="197"/>
      <c r="D2" s="197"/>
      <c r="E2" s="197"/>
      <c r="F2" s="197"/>
      <c r="G2" s="197"/>
      <c r="H2" s="198"/>
      <c r="J2" s="15" t="str">
        <f>IF(OR(D56&lt;&gt;0,E56&lt;&gt;0,F56&lt;&gt;0,G56&lt;&gt;0,H56&lt;&gt;0),"OK","NOK")</f>
        <v>NOK</v>
      </c>
    </row>
    <row r="3" spans="2:10" ht="15" customHeight="1" thickBot="1"/>
    <row r="4" spans="2:10" ht="15" customHeight="1">
      <c r="B4" s="199" t="s">
        <v>70</v>
      </c>
      <c r="C4" s="200"/>
      <c r="D4" s="200"/>
      <c r="E4" s="200"/>
      <c r="F4" s="200"/>
      <c r="G4" s="200"/>
      <c r="H4" s="201"/>
    </row>
    <row r="5" spans="2:10" ht="15" customHeight="1" thickBot="1">
      <c r="B5" s="225" t="s">
        <v>127</v>
      </c>
      <c r="C5" s="226"/>
      <c r="D5" s="226"/>
      <c r="E5" s="226"/>
      <c r="F5" s="226"/>
      <c r="G5" s="226"/>
      <c r="H5" s="227"/>
    </row>
    <row r="6" spans="2:10" ht="15" customHeight="1">
      <c r="B6" s="95"/>
      <c r="C6" s="95"/>
      <c r="D6" s="95"/>
      <c r="E6" s="95"/>
      <c r="F6" s="95"/>
      <c r="G6" s="95"/>
    </row>
    <row r="7" spans="2:10" ht="15" customHeight="1">
      <c r="B7" s="17" t="s">
        <v>62</v>
      </c>
      <c r="C7" s="18"/>
      <c r="D7" s="208">
        <f>'F1'!C7</f>
        <v>0</v>
      </c>
      <c r="E7" s="209"/>
      <c r="F7" s="209"/>
      <c r="G7" s="209"/>
      <c r="H7" s="209"/>
    </row>
    <row r="8" spans="2:10" ht="15" customHeight="1">
      <c r="B8" s="19"/>
      <c r="C8" s="20"/>
      <c r="D8" s="21"/>
      <c r="E8" s="21"/>
      <c r="F8" s="21"/>
      <c r="G8" s="21"/>
    </row>
    <row r="9" spans="2:10" s="16" customFormat="1" ht="15" customHeight="1">
      <c r="B9" s="22"/>
      <c r="C9" s="22"/>
      <c r="D9" s="228" t="s">
        <v>128</v>
      </c>
      <c r="E9" s="229"/>
      <c r="F9" s="229"/>
      <c r="G9" s="229"/>
      <c r="H9" s="146" t="s">
        <v>129</v>
      </c>
    </row>
    <row r="10" spans="2:10" s="16" customFormat="1" ht="45" customHeight="1">
      <c r="B10" s="22"/>
      <c r="C10" s="22"/>
      <c r="D10" s="158" t="s">
        <v>130</v>
      </c>
      <c r="E10" s="158" t="s">
        <v>131</v>
      </c>
      <c r="F10" s="158" t="s">
        <v>132</v>
      </c>
      <c r="G10" s="158" t="s">
        <v>133</v>
      </c>
      <c r="H10" s="158" t="s">
        <v>134</v>
      </c>
    </row>
    <row r="11" spans="2:10" ht="15" customHeight="1">
      <c r="B11" s="23" t="s">
        <v>65</v>
      </c>
      <c r="C11" s="24"/>
      <c r="D11" s="103"/>
      <c r="E11" s="103"/>
      <c r="F11" s="103"/>
      <c r="G11" s="103"/>
      <c r="H11" s="104"/>
    </row>
    <row r="12" spans="2:10" ht="15" customHeight="1">
      <c r="B12" s="23"/>
      <c r="C12" s="27" t="s">
        <v>0</v>
      </c>
      <c r="D12" s="103"/>
      <c r="E12" s="103"/>
      <c r="F12" s="103"/>
      <c r="G12" s="103"/>
      <c r="H12" s="104"/>
    </row>
    <row r="13" spans="2:10" ht="15" customHeight="1">
      <c r="B13" s="31"/>
      <c r="C13" s="22" t="s">
        <v>1</v>
      </c>
      <c r="D13" s="8"/>
      <c r="E13" s="8"/>
      <c r="F13" s="8"/>
      <c r="G13" s="8"/>
      <c r="H13" s="8"/>
    </row>
    <row r="14" spans="2:10" ht="15" customHeight="1">
      <c r="B14" s="31"/>
      <c r="C14" s="22" t="s">
        <v>74</v>
      </c>
      <c r="D14" s="8"/>
      <c r="E14" s="8"/>
      <c r="F14" s="8"/>
      <c r="G14" s="8"/>
      <c r="H14" s="8"/>
    </row>
    <row r="15" spans="2:10" ht="15" customHeight="1">
      <c r="B15" s="31"/>
      <c r="C15" s="22" t="s">
        <v>2</v>
      </c>
      <c r="D15" s="8"/>
      <c r="E15" s="8"/>
      <c r="F15" s="8"/>
      <c r="G15" s="8"/>
      <c r="H15" s="8"/>
    </row>
    <row r="16" spans="2:10" ht="15" customHeight="1">
      <c r="B16" s="31"/>
      <c r="C16" s="22" t="s">
        <v>3</v>
      </c>
      <c r="D16" s="8"/>
      <c r="E16" s="8"/>
      <c r="F16" s="8"/>
      <c r="G16" s="8"/>
      <c r="H16" s="8"/>
    </row>
    <row r="17" spans="2:8" ht="15" customHeight="1">
      <c r="B17" s="31"/>
      <c r="C17" s="22" t="s">
        <v>4</v>
      </c>
      <c r="D17" s="8"/>
      <c r="E17" s="8"/>
      <c r="F17" s="8"/>
      <c r="G17" s="8"/>
      <c r="H17" s="8"/>
    </row>
    <row r="18" spans="2:8" ht="15" customHeight="1">
      <c r="B18" s="31"/>
      <c r="C18" s="22" t="s">
        <v>5</v>
      </c>
      <c r="D18" s="8"/>
      <c r="E18" s="8"/>
      <c r="F18" s="8"/>
      <c r="G18" s="8"/>
      <c r="H18" s="8"/>
    </row>
    <row r="19" spans="2:8" ht="15" customHeight="1">
      <c r="B19" s="31"/>
      <c r="C19" s="22" t="s">
        <v>6</v>
      </c>
      <c r="D19" s="8"/>
      <c r="E19" s="8"/>
      <c r="F19" s="8"/>
      <c r="G19" s="8"/>
      <c r="H19" s="8"/>
    </row>
    <row r="20" spans="2:8" ht="15" customHeight="1">
      <c r="B20" s="31"/>
      <c r="C20" s="22" t="s">
        <v>7</v>
      </c>
      <c r="D20" s="8"/>
      <c r="E20" s="8"/>
      <c r="F20" s="8"/>
      <c r="G20" s="8"/>
      <c r="H20" s="8"/>
    </row>
    <row r="21" spans="2:8" ht="15" customHeight="1">
      <c r="B21" s="31"/>
      <c r="C21" s="22" t="s">
        <v>43</v>
      </c>
      <c r="D21" s="8"/>
      <c r="E21" s="8"/>
      <c r="F21" s="8"/>
      <c r="G21" s="8"/>
      <c r="H21" s="8"/>
    </row>
    <row r="22" spans="2:8" ht="15" customHeight="1">
      <c r="B22" s="31"/>
      <c r="C22" s="22" t="s">
        <v>8</v>
      </c>
      <c r="D22" s="8"/>
      <c r="E22" s="8"/>
      <c r="F22" s="8"/>
      <c r="G22" s="8"/>
      <c r="H22" s="8"/>
    </row>
    <row r="23" spans="2:8" ht="15" customHeight="1">
      <c r="B23" s="31"/>
      <c r="C23" s="22" t="s">
        <v>9</v>
      </c>
      <c r="D23" s="8"/>
      <c r="E23" s="8"/>
      <c r="F23" s="8"/>
      <c r="G23" s="8"/>
      <c r="H23" s="8"/>
    </row>
    <row r="24" spans="2:8" ht="15" customHeight="1">
      <c r="B24" s="31"/>
      <c r="C24" s="22" t="s">
        <v>10</v>
      </c>
      <c r="D24" s="8"/>
      <c r="E24" s="8"/>
      <c r="F24" s="8"/>
      <c r="G24" s="8"/>
      <c r="H24" s="8"/>
    </row>
    <row r="25" spans="2:8" ht="15" customHeight="1">
      <c r="B25" s="31"/>
      <c r="C25" s="20" t="s">
        <v>11</v>
      </c>
      <c r="D25" s="8"/>
      <c r="E25" s="8"/>
      <c r="F25" s="8"/>
      <c r="G25" s="8"/>
      <c r="H25" s="8"/>
    </row>
    <row r="26" spans="2:8" ht="15" customHeight="1">
      <c r="B26" s="23"/>
      <c r="C26" s="27" t="s">
        <v>12</v>
      </c>
      <c r="D26" s="141"/>
      <c r="E26" s="142"/>
      <c r="F26" s="143"/>
      <c r="G26" s="143"/>
      <c r="H26" s="141"/>
    </row>
    <row r="27" spans="2:8" ht="15" customHeight="1">
      <c r="B27" s="31"/>
      <c r="C27" s="22" t="s">
        <v>75</v>
      </c>
      <c r="D27" s="8"/>
      <c r="E27" s="8"/>
      <c r="F27" s="8"/>
      <c r="G27" s="8"/>
      <c r="H27" s="8"/>
    </row>
    <row r="28" spans="2:8" ht="15" customHeight="1">
      <c r="B28" s="31"/>
      <c r="C28" s="22" t="s">
        <v>13</v>
      </c>
      <c r="D28" s="8"/>
      <c r="E28" s="8"/>
      <c r="F28" s="8"/>
      <c r="G28" s="8"/>
      <c r="H28" s="8"/>
    </row>
    <row r="29" spans="2:8" ht="15" customHeight="1">
      <c r="B29" s="31"/>
      <c r="C29" s="22" t="s">
        <v>14</v>
      </c>
      <c r="D29" s="8"/>
      <c r="E29" s="8"/>
      <c r="F29" s="8"/>
      <c r="G29" s="8"/>
      <c r="H29" s="8"/>
    </row>
    <row r="30" spans="2:8" ht="15" customHeight="1">
      <c r="B30" s="31"/>
      <c r="C30" s="22" t="s">
        <v>15</v>
      </c>
      <c r="D30" s="8"/>
      <c r="E30" s="8"/>
      <c r="F30" s="8"/>
      <c r="G30" s="8"/>
      <c r="H30" s="8"/>
    </row>
    <row r="31" spans="2:8" ht="15" customHeight="1">
      <c r="B31" s="31"/>
      <c r="C31" s="22" t="s">
        <v>16</v>
      </c>
      <c r="D31" s="8"/>
      <c r="E31" s="8"/>
      <c r="F31" s="8"/>
      <c r="G31" s="8"/>
      <c r="H31" s="8"/>
    </row>
    <row r="32" spans="2:8" ht="15" customHeight="1">
      <c r="B32" s="31"/>
      <c r="C32" s="22" t="s">
        <v>105</v>
      </c>
      <c r="D32" s="8"/>
      <c r="E32" s="8"/>
      <c r="F32" s="8"/>
      <c r="G32" s="8"/>
      <c r="H32" s="8"/>
    </row>
    <row r="33" spans="2:8" ht="15" customHeight="1">
      <c r="B33" s="23"/>
      <c r="C33" s="27" t="s">
        <v>21</v>
      </c>
      <c r="D33" s="141"/>
      <c r="E33" s="142"/>
      <c r="F33" s="143"/>
      <c r="G33" s="143"/>
      <c r="H33" s="141"/>
    </row>
    <row r="34" spans="2:8" ht="15" customHeight="1">
      <c r="B34" s="34"/>
      <c r="C34" s="20" t="s">
        <v>106</v>
      </c>
      <c r="D34" s="8"/>
      <c r="E34" s="8"/>
      <c r="F34" s="8"/>
      <c r="G34" s="8"/>
      <c r="H34" s="8"/>
    </row>
    <row r="35" spans="2:8" ht="15" customHeight="1">
      <c r="B35" s="34"/>
      <c r="C35" s="20" t="s">
        <v>42</v>
      </c>
      <c r="D35" s="8"/>
      <c r="E35" s="8"/>
      <c r="F35" s="8"/>
      <c r="G35" s="8"/>
      <c r="H35" s="8"/>
    </row>
    <row r="36" spans="2:8" ht="15" customHeight="1">
      <c r="B36" s="34"/>
      <c r="C36" s="20" t="s">
        <v>58</v>
      </c>
      <c r="D36" s="8"/>
      <c r="E36" s="8"/>
      <c r="F36" s="8"/>
      <c r="G36" s="8"/>
      <c r="H36" s="8"/>
    </row>
    <row r="37" spans="2:8" ht="15" customHeight="1">
      <c r="B37" s="34"/>
      <c r="C37" s="20" t="s">
        <v>17</v>
      </c>
      <c r="D37" s="8"/>
      <c r="E37" s="8"/>
      <c r="F37" s="8"/>
      <c r="G37" s="8"/>
      <c r="H37" s="8"/>
    </row>
    <row r="38" spans="2:8" ht="15" customHeight="1">
      <c r="B38" s="35"/>
      <c r="C38" s="36" t="s">
        <v>105</v>
      </c>
      <c r="D38" s="8"/>
      <c r="E38" s="8"/>
      <c r="F38" s="8"/>
      <c r="G38" s="8"/>
      <c r="H38" s="8"/>
    </row>
    <row r="39" spans="2:8" ht="15" customHeight="1">
      <c r="B39" s="23" t="s">
        <v>18</v>
      </c>
      <c r="C39" s="27"/>
      <c r="D39" s="141"/>
      <c r="E39" s="142"/>
      <c r="F39" s="143"/>
      <c r="G39" s="143"/>
      <c r="H39" s="141"/>
    </row>
    <row r="40" spans="2:8" ht="15" customHeight="1">
      <c r="B40" s="31"/>
      <c r="C40" s="22" t="s">
        <v>19</v>
      </c>
      <c r="D40" s="8"/>
      <c r="E40" s="8"/>
      <c r="F40" s="8"/>
      <c r="G40" s="8"/>
      <c r="H40" s="8"/>
    </row>
    <row r="41" spans="2:8" ht="15" customHeight="1">
      <c r="B41" s="31"/>
      <c r="C41" s="22" t="s">
        <v>59</v>
      </c>
      <c r="D41" s="8"/>
      <c r="E41" s="8"/>
      <c r="F41" s="8"/>
      <c r="G41" s="8"/>
      <c r="H41" s="8"/>
    </row>
    <row r="42" spans="2:8" ht="15" customHeight="1">
      <c r="B42" s="31"/>
      <c r="C42" s="22" t="s">
        <v>60</v>
      </c>
      <c r="D42" s="8"/>
      <c r="E42" s="8"/>
      <c r="F42" s="8"/>
      <c r="G42" s="8"/>
      <c r="H42" s="8"/>
    </row>
    <row r="43" spans="2:8" ht="15" customHeight="1">
      <c r="B43" s="31"/>
      <c r="C43" s="22" t="s">
        <v>20</v>
      </c>
      <c r="D43" s="8"/>
      <c r="E43" s="8"/>
      <c r="F43" s="8"/>
      <c r="G43" s="8"/>
      <c r="H43" s="8"/>
    </row>
    <row r="44" spans="2:8" ht="15" customHeight="1">
      <c r="B44" s="31"/>
      <c r="C44" s="22" t="s">
        <v>110</v>
      </c>
      <c r="D44" s="8"/>
      <c r="E44" s="8"/>
      <c r="F44" s="8"/>
      <c r="G44" s="8"/>
      <c r="H44" s="8"/>
    </row>
    <row r="45" spans="2:8" ht="15" customHeight="1">
      <c r="B45" s="31"/>
      <c r="C45" s="22" t="s">
        <v>108</v>
      </c>
      <c r="D45" s="8"/>
      <c r="E45" s="8"/>
      <c r="F45" s="8"/>
      <c r="G45" s="8"/>
      <c r="H45" s="8"/>
    </row>
    <row r="46" spans="2:8" ht="15" customHeight="1">
      <c r="B46" s="31"/>
      <c r="C46" s="22" t="s">
        <v>109</v>
      </c>
      <c r="D46" s="8"/>
      <c r="E46" s="8"/>
      <c r="F46" s="8"/>
      <c r="G46" s="8"/>
      <c r="H46" s="8"/>
    </row>
    <row r="47" spans="2:8" ht="15" customHeight="1">
      <c r="B47" s="31"/>
      <c r="C47" s="22" t="s">
        <v>105</v>
      </c>
      <c r="D47" s="8"/>
      <c r="E47" s="8"/>
      <c r="F47" s="8"/>
      <c r="G47" s="8"/>
      <c r="H47" s="8"/>
    </row>
    <row r="48" spans="2:8" ht="15" customHeight="1">
      <c r="B48" s="23" t="s">
        <v>34</v>
      </c>
      <c r="C48" s="27"/>
      <c r="D48" s="141"/>
      <c r="E48" s="142"/>
      <c r="F48" s="143"/>
      <c r="G48" s="143"/>
      <c r="H48" s="141"/>
    </row>
    <row r="49" spans="2:8" ht="15" customHeight="1">
      <c r="B49" s="34"/>
      <c r="C49" s="20" t="s">
        <v>106</v>
      </c>
      <c r="D49" s="8"/>
      <c r="E49" s="8"/>
      <c r="F49" s="8"/>
      <c r="G49" s="8"/>
      <c r="H49" s="8"/>
    </row>
    <row r="50" spans="2:8" ht="15" customHeight="1">
      <c r="B50" s="34"/>
      <c r="C50" s="20" t="s">
        <v>107</v>
      </c>
      <c r="D50" s="8"/>
      <c r="E50" s="8"/>
      <c r="F50" s="8"/>
      <c r="G50" s="8"/>
      <c r="H50" s="8"/>
    </row>
    <row r="51" spans="2:8" ht="15" customHeight="1">
      <c r="B51" s="34"/>
      <c r="C51" s="20" t="s">
        <v>124</v>
      </c>
      <c r="D51" s="8"/>
      <c r="E51" s="8"/>
      <c r="F51" s="8"/>
      <c r="G51" s="8"/>
      <c r="H51" s="8"/>
    </row>
    <row r="52" spans="2:8" ht="15" customHeight="1">
      <c r="B52" s="34"/>
      <c r="C52" s="20" t="s">
        <v>111</v>
      </c>
      <c r="D52" s="8"/>
      <c r="E52" s="8"/>
      <c r="F52" s="8"/>
      <c r="G52" s="8"/>
      <c r="H52" s="8"/>
    </row>
    <row r="53" spans="2:8" ht="15" customHeight="1">
      <c r="B53" s="34"/>
      <c r="C53" s="20" t="s">
        <v>112</v>
      </c>
      <c r="D53" s="8"/>
      <c r="E53" s="8"/>
      <c r="F53" s="8"/>
      <c r="G53" s="8"/>
      <c r="H53" s="8"/>
    </row>
    <row r="54" spans="2:8" ht="15" customHeight="1">
      <c r="B54" s="35"/>
      <c r="C54" s="36" t="s">
        <v>113</v>
      </c>
      <c r="D54" s="8"/>
      <c r="E54" s="8"/>
      <c r="F54" s="8"/>
      <c r="G54" s="8"/>
      <c r="H54" s="8"/>
    </row>
    <row r="55" spans="2:8" ht="15" customHeight="1">
      <c r="D55" s="37"/>
      <c r="E55" s="12"/>
      <c r="F55" s="12"/>
      <c r="G55" s="12"/>
      <c r="H55" s="12"/>
    </row>
    <row r="56" spans="2:8" ht="15" customHeight="1">
      <c r="B56" s="38" t="s">
        <v>135</v>
      </c>
      <c r="C56" s="39"/>
      <c r="D56" s="13">
        <f>SUM(D13:D54)</f>
        <v>0</v>
      </c>
      <c r="E56" s="13">
        <f t="shared" ref="E56:G56" si="0">SUM(E13:E54)</f>
        <v>0</v>
      </c>
      <c r="F56" s="13">
        <f t="shared" si="0"/>
        <v>0</v>
      </c>
      <c r="G56" s="13">
        <f t="shared" si="0"/>
        <v>0</v>
      </c>
      <c r="H56" s="13">
        <f>SUM(H13:H54)</f>
        <v>0</v>
      </c>
    </row>
  </sheetData>
  <sheetProtection algorithmName="SHA-512" hashValue="Os4lQiUAbuMVcFyje3UJ2Ay/xU2Zm7wQqQtFOspCXs7WjbGSGHadrI+LTmqUighNZK5lRQ14r1M7IVRBOTfryQ==" saltValue="SfdRcwiJmzNlzNyFBWlhWQ==" spinCount="100000" sheet="1" objects="1" scenarios="1" selectLockedCells="1"/>
  <mergeCells count="5">
    <mergeCell ref="B2:H2"/>
    <mergeCell ref="B4:H4"/>
    <mergeCell ref="B5:H5"/>
    <mergeCell ref="D7:H7"/>
    <mergeCell ref="D9:G9"/>
  </mergeCells>
  <conditionalFormatting sqref="B2">
    <cfRule type="expression" dxfId="1" priority="1">
      <formula>$J$2="OK"</formula>
    </cfRule>
    <cfRule type="expression" dxfId="0" priority="2">
      <formula>$J$2="NOK"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F1</vt:lpstr>
      <vt:lpstr>F2 SAS</vt:lpstr>
      <vt:lpstr>F2 FHL</vt:lpstr>
      <vt:lpstr>F2 ETAT-COMMUNAL</vt:lpstr>
      <vt:lpstr>F2 TOTAL</vt:lpstr>
      <vt:lpstr>F3</vt:lpstr>
      <vt:lpstr>'F1'!Zone_d_impression</vt:lpstr>
      <vt:lpstr>'F3'!Zone_d_impression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Bellion</dc:creator>
  <cp:lastModifiedBy>COPAS</cp:lastModifiedBy>
  <cp:lastPrinted>2021-08-06T07:49:21Z</cp:lastPrinted>
  <dcterms:created xsi:type="dcterms:W3CDTF">2012-03-30T12:18:13Z</dcterms:created>
  <dcterms:modified xsi:type="dcterms:W3CDTF">2022-02-21T12:11:32Z</dcterms:modified>
</cp:coreProperties>
</file>