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03 - DOMAINE D'ACTIVITE\305AssurDependance\ValeurMonetair\NegocVM\Travaux 2020\RECENSEMENT\v4 - FICHIERS FINAUX\"/>
    </mc:Choice>
  </mc:AlternateContent>
  <bookViews>
    <workbookView xWindow="0" yWindow="0" windowWidth="10395" windowHeight="5880" tabRatio="792"/>
  </bookViews>
  <sheets>
    <sheet name="F1" sheetId="3" r:id="rId1"/>
    <sheet name="F2 SAS" sheetId="53" r:id="rId2"/>
    <sheet name="F2 FHL" sheetId="61" r:id="rId3"/>
    <sheet name="F2 ETAT-COMMUNAL" sheetId="62" r:id="rId4"/>
    <sheet name="F2 TOTAL" sheetId="63" r:id="rId5"/>
    <sheet name="F2 PRERETRAITE" sheetId="66" r:id="rId6"/>
    <sheet name="F3 CHARGES" sheetId="71" r:id="rId7"/>
    <sheet name="F3 PRODUITS" sheetId="72" r:id="rId8"/>
    <sheet name="F4" sheetId="59" r:id="rId9"/>
    <sheet name="F5" sheetId="65" r:id="rId10"/>
    <sheet name="F6" sheetId="73" r:id="rId11"/>
    <sheet name="F7" sheetId="70" r:id="rId12"/>
  </sheets>
  <externalReferences>
    <externalReference r:id="rId13"/>
    <externalReference r:id="rId14"/>
    <externalReference r:id="rId15"/>
    <externalReference r:id="rId16"/>
  </externalReferences>
  <definedNames>
    <definedName name="\X" localSheetId="3">#REF!</definedName>
    <definedName name="\X" localSheetId="2">#REF!</definedName>
    <definedName name="\X" localSheetId="5">#REF!</definedName>
    <definedName name="\X" localSheetId="4">#REF!</definedName>
    <definedName name="\X" localSheetId="6">#REF!</definedName>
    <definedName name="\X" localSheetId="8">#REF!</definedName>
    <definedName name="\X" localSheetId="10">#REF!</definedName>
    <definedName name="\X" localSheetId="11">#REF!</definedName>
    <definedName name="\X">#REF!</definedName>
    <definedName name="_xlnm._FilterDatabase" localSheetId="6" hidden="1">'F3 CHARGES'!$A$10:$Z$1104</definedName>
    <definedName name="_xlnm._FilterDatabase" localSheetId="7" hidden="1">'F3 PRODUITS'!$A$10:$V$839</definedName>
    <definedName name="A3xl7" localSheetId="3">#REF!</definedName>
    <definedName name="A3xl7" localSheetId="2">#REF!</definedName>
    <definedName name="A3xl7" localSheetId="5">#REF!</definedName>
    <definedName name="A3xl7" localSheetId="4">#REF!</definedName>
    <definedName name="A3xl7" localSheetId="6">#REF!</definedName>
    <definedName name="A3xl7" localSheetId="8">#REF!</definedName>
    <definedName name="A3xl7" localSheetId="11">#REF!</definedName>
    <definedName name="A3xl7">#REF!</definedName>
    <definedName name="Base_de_donnée" localSheetId="3">#REF!</definedName>
    <definedName name="Base_de_donnée" localSheetId="2">#REF!</definedName>
    <definedName name="Base_de_donnée" localSheetId="5">#REF!</definedName>
    <definedName name="Base_de_donnée" localSheetId="4">#REF!</definedName>
    <definedName name="Base_de_donnée" localSheetId="6">#REF!</definedName>
    <definedName name="Base_de_donnée" localSheetId="8">#REF!</definedName>
    <definedName name="Base_de_donnée" localSheetId="11">#REF!</definedName>
    <definedName name="Base_de_donnée">#REF!</definedName>
    <definedName name="_xlnm.Database" localSheetId="3">#REF!</definedName>
    <definedName name="_xlnm.Database" localSheetId="2">#REF!</definedName>
    <definedName name="_xlnm.Database" localSheetId="5">#REF!</definedName>
    <definedName name="_xlnm.Database" localSheetId="4">#REF!</definedName>
    <definedName name="_xlnm.Database" localSheetId="6">#REF!</definedName>
    <definedName name="_xlnm.Database" localSheetId="8">#REF!</definedName>
    <definedName name="_xlnm.Database" localSheetId="11">#REF!</definedName>
    <definedName name="_xlnm.Database">#REF!</definedName>
    <definedName name="_xlnm.Criteria" localSheetId="3">#REF!</definedName>
    <definedName name="_xlnm.Criteria" localSheetId="2">#REF!</definedName>
    <definedName name="_xlnm.Criteria" localSheetId="5">#REF!</definedName>
    <definedName name="_xlnm.Criteria" localSheetId="4">#REF!</definedName>
    <definedName name="_xlnm.Criteria" localSheetId="6">#REF!</definedName>
    <definedName name="_xlnm.Criteria" localSheetId="8">#REF!</definedName>
    <definedName name="_xlnm.Criteria" localSheetId="11">#REF!</definedName>
    <definedName name="_xlnm.Criteria">#REF!</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5">IF(AND([1]DEPO99_3!$B1&lt;=[1]DEPO99_3!#REF!,[1]DEPO99_3!$C1&gt;[1]DEPO99_3!#REF!),[1]DEPO99_3!$G1*[1]DEPO99_3!#REF!/360,0)</definedName>
    <definedName name="d" localSheetId="4">IF(AND([1]DEPO99_3!$B1&lt;=[1]DEPO99_3!#REF!,[1]DEPO99_3!$C1&gt;[1]DEPO99_3!#REF!),[1]DEPO99_3!$G1*[1]DEPO99_3!#REF!/360,0)</definedName>
    <definedName name="d" localSheetId="6">IF(AND([1]DEPO99_3!$B1&lt;=[1]DEPO99_3!#REF!,[1]DEPO99_3!$C1&gt;[1]DEPO99_3!#REF!),[1]DEPO99_3!$G1*[1]DEPO99_3!#REF!/360,0)</definedName>
    <definedName name="d" localSheetId="8">IF(AND([1]DEPO99_3!$B1&lt;=[1]DEPO99_3!#REF!,[1]DEPO99_3!$C1&gt;[1]DEPO99_3!#REF!),[1]DEPO99_3!$G1*[1]DEPO99_3!#REF!/360,0)</definedName>
    <definedName name="d" localSheetId="10">IF(AND([1]DEPO99_3!$B1&lt;=[1]DEPO99_3!#REF!,[1]DEPO99_3!$C1&gt;[1]DEPO99_3!#REF!),[1]DEPO99_3!$G1*[1]DEPO99_3!#REF!/360,0)</definedName>
    <definedName name="d">IF(AND([1]DEPO99_3!$B1&lt;=[1]DEPO99_3!#REF!,[1]DEPO99_3!$C1&gt;[1]DEPO99_3!#REF!),[1]DEPO99_3!$G1*[1]DEPO99_3!#REF!/360,0)</definedName>
    <definedName name="data" localSheetId="3">#REF!</definedName>
    <definedName name="data" localSheetId="2">#REF!</definedName>
    <definedName name="data" localSheetId="5">#REF!</definedName>
    <definedName name="data" localSheetId="4">#REF!</definedName>
    <definedName name="data" localSheetId="6">#REF!</definedName>
    <definedName name="data" localSheetId="8">#REF!</definedName>
    <definedName name="data" localSheetId="10">#REF!</definedName>
    <definedName name="data" localSheetId="11">#REF!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3">#REF!</definedName>
    <definedName name="data_tit" localSheetId="2">#REF!</definedName>
    <definedName name="data_tit" localSheetId="5">#REF!</definedName>
    <definedName name="data_tit" localSheetId="4">#REF!</definedName>
    <definedName name="data_tit" localSheetId="6">#REF!</definedName>
    <definedName name="data_tit" localSheetId="8">#REF!</definedName>
    <definedName name="data_tit" localSheetId="10">#REF!</definedName>
    <definedName name="data_tit" localSheetId="11">#REF!</definedName>
    <definedName name="data_tit">#REF!</definedName>
    <definedName name="_xlnm.Extract" localSheetId="3">#REF!</definedName>
    <definedName name="_xlnm.Extract" localSheetId="2">#REF!</definedName>
    <definedName name="_xlnm.Extract" localSheetId="5">#REF!</definedName>
    <definedName name="_xlnm.Extract" localSheetId="4">#REF!</definedName>
    <definedName name="_xlnm.Extract" localSheetId="6">#REF!</definedName>
    <definedName name="_xlnm.Extract" localSheetId="8">#REF!</definedName>
    <definedName name="_xlnm.Extract" localSheetId="11">#REF!</definedName>
    <definedName name="_xlnm.Extract">#REF!</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5">IF(AND([1]DEPO99_3!$B1&lt;=[1]DEPO99_3!#REF!,[1]DEPO99_3!$C1&gt;[1]DEPO99_3!#REF!),[1]DEPO99_3!$G1*[1]DEPO99_3!#REF!/360,0)</definedName>
    <definedName name="f" localSheetId="4">IF(AND([1]DEPO99_3!$B1&lt;=[1]DEPO99_3!#REF!,[1]DEPO99_3!$C1&gt;[1]DEPO99_3!#REF!),[1]DEPO99_3!$G1*[1]DEPO99_3!#REF!/360,0)</definedName>
    <definedName name="f" localSheetId="6">IF(AND([1]DEPO99_3!$B1&lt;=[1]DEPO99_3!#REF!,[1]DEPO99_3!$C1&gt;[1]DEPO99_3!#REF!),[1]DEPO99_3!$G1*[1]DEPO99_3!#REF!/360,0)</definedName>
    <definedName name="f" localSheetId="8">IF(AND([1]DEPO99_3!$B1&lt;=[1]DEPO99_3!#REF!,[1]DEPO99_3!$C1&gt;[1]DEPO99_3!#REF!),[1]DEPO99_3!$G1*[1]DEPO99_3!#REF!/360,0)</definedName>
    <definedName name="f" localSheetId="10">IF(AND([1]DEPO99_3!$B1&lt;=[1]DEPO99_3!#REF!,[1]DEPO99_3!$C1&gt;[1]DEPO99_3!#REF!),[1]DEPO99_3!$G1*[1]DEPO99_3!#REF!/360,0)</definedName>
    <definedName name="f">IF(AND([1]DEPO99_3!$B1&lt;=[1]DEPO99_3!#REF!,[1]DEPO99_3!$C1&gt;[1]DEPO99_3!#REF!),[1]DEPO99_3!$G1*[1]DEPO99_3!#REF!/360,0)</definedName>
    <definedName name="festival2" localSheetId="3">#REF!</definedName>
    <definedName name="festival2" localSheetId="2">#REF!</definedName>
    <definedName name="festival2" localSheetId="5">#REF!</definedName>
    <definedName name="festival2" localSheetId="4">#REF!</definedName>
    <definedName name="festival2" localSheetId="6">#REF!</definedName>
    <definedName name="festival2" localSheetId="8">#REF!</definedName>
    <definedName name="festival2" localSheetId="10">#REF!</definedName>
    <definedName name="festival2" localSheetId="11">#REF!</definedName>
    <definedName name="festival2">#REF!</definedName>
    <definedName name="i" localSheetId="3">#REF!</definedName>
    <definedName name="i" localSheetId="2">#REF!</definedName>
    <definedName name="i" localSheetId="5">#REF!</definedName>
    <definedName name="i" localSheetId="4">#REF!</definedName>
    <definedName name="i" localSheetId="6">#REF!</definedName>
    <definedName name="i" localSheetId="8">#REF!</definedName>
    <definedName name="i" localSheetId="11">#REF!</definedName>
    <definedName name="i">#REF!</definedName>
    <definedName name="Immobilisation">IF([1]DEPO99_3!XEZ1&lt;NOW(),0,[1]DEPO99_3!XFD1)</definedName>
    <definedName name="intercumul">SUM([1]DEPO99_3!B1:CO1)</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5">IF(AND([1]DEPO99_3!$B1&lt;=[1]DEPO99_3!#REF!,[1]DEPO99_3!$C1&gt;[1]DEPO99_3!#REF!),[1]DEPO99_3!$G1*[1]DEPO99_3!#REF!/360,0)</definedName>
    <definedName name="interetjour" localSheetId="4">IF(AND([1]DEPO99_3!$B1&lt;=[1]DEPO99_3!#REF!,[1]DEPO99_3!$C1&gt;[1]DEPO99_3!#REF!),[1]DEPO99_3!$G1*[1]DEPO99_3!#REF!/360,0)</definedName>
    <definedName name="interetjour" localSheetId="6">IF(AND([1]DEPO99_3!$B1&lt;=[1]DEPO99_3!#REF!,[1]DEPO99_3!$C1&gt;[1]DEPO99_3!#REF!),[1]DEPO99_3!$G1*[1]DEPO99_3!#REF!/360,0)</definedName>
    <definedName name="interetjour" localSheetId="8">IF(AND([1]DEPO99_3!$B1&lt;=[1]DEPO99_3!#REF!,[1]DEPO99_3!$C1&gt;[1]DEPO99_3!#REF!),[1]DEPO99_3!$G1*[1]DEPO99_3!#REF!/360,0)</definedName>
    <definedName name="interetjour" localSheetId="10">IF(AND([1]DEPO99_3!$B1&lt;=[1]DEPO99_3!#REF!,[1]DEPO99_3!$C1&gt;[1]DEPO99_3!#REF!),[1]DEPO99_3!$G1*[1]DEPO99_3!#REF!/360,0)</definedName>
    <definedName name="interetjour">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8">IF(AND([1]DEPO99_3!$B1&lt;=[1]DEPO99_3!#REF!,[1]DEPO99_3!$C1&gt;[1]DEPO99_3!#REF!),[1]DEPO99_3!$G1*[1]DEPO99_3!#REF!/360,0)</definedName>
    <definedName name="interetjour_trim1">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8">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4">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8">IF(AND([1]DEPO99_3!$B1&lt;=[1]DEPO99_3!#REF!,[1]DEPO99_3!$C1&gt;[1]DEPO99_3!#REF!),[1]DEPO99_3!$G1*[1]DEPO99_3!#REF!/360,0)</definedName>
    <definedName name="interetjour_trim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5">IF(AND([1]DEPO99_3!$B1&lt;=[1]DEPO99_3!#REF!,[1]DEPO99_3!$C1&gt;[1]DEPO99_3!#REF!),[1]DEPO99_3!$G1*[1]DEPO99_3!#REF!/360,0)</definedName>
    <definedName name="k" localSheetId="4">IF(AND([1]DEPO99_3!$B1&lt;=[1]DEPO99_3!#REF!,[1]DEPO99_3!$C1&gt;[1]DEPO99_3!#REF!),[1]DEPO99_3!$G1*[1]DEPO99_3!#REF!/360,0)</definedName>
    <definedName name="k" localSheetId="6">IF(AND([1]DEPO99_3!$B1&lt;=[1]DEPO99_3!#REF!,[1]DEPO99_3!$C1&gt;[1]DEPO99_3!#REF!),[1]DEPO99_3!$G1*[1]DEPO99_3!#REF!/360,0)</definedName>
    <definedName name="k" localSheetId="8">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5">IF(AND([1]DEPO99_3!$B1&lt;=[1]DEPO99_3!#REF!,[1]DEPO99_3!$C1&gt;[1]DEPO99_3!#REF!),[1]DEPO99_3!$G1*[1]DEPO99_3!#REF!/360,0)</definedName>
    <definedName name="oii" localSheetId="4">IF(AND([1]DEPO99_3!$B1&lt;=[1]DEPO99_3!#REF!,[1]DEPO99_3!$C1&gt;[1]DEPO99_3!#REF!),[1]DEPO99_3!$G1*[1]DEPO99_3!#REF!/360,0)</definedName>
    <definedName name="oii" localSheetId="6">IF(AND([1]DEPO99_3!$B1&lt;=[1]DEPO99_3!#REF!,[1]DEPO99_3!$C1&gt;[1]DEPO99_3!#REF!),[1]DEPO99_3!$G1*[1]DEPO99_3!#REF!/360,0)</definedName>
    <definedName name="oii" localSheetId="8">IF(AND([1]DEPO99_3!$B1&lt;=[1]DEPO99_3!#REF!,[1]DEPO99_3!$C1&gt;[1]DEPO99_3!#REF!),[1]DEPO99_3!$G1*[1]DEPO99_3!#REF!/360,0)</definedName>
    <definedName name="oii">IF(AND([1]DEPO99_3!$B1&lt;=[1]DEPO99_3!#REF!,[1]DEPO99_3!$C1&gt;[1]DEPO99_3!#REF!),[1]DEPO99_3!$G1*[1]DEPO99_3!#REF!/360,0)</definedName>
    <definedName name="ouinon" localSheetId="3">#REF!</definedName>
    <definedName name="ouinon" localSheetId="2">#REF!</definedName>
    <definedName name="ouinon" localSheetId="5">#REF!</definedName>
    <definedName name="ouinon" localSheetId="4">#REF!</definedName>
    <definedName name="ouinon" localSheetId="6">#REF!</definedName>
    <definedName name="ouinon" localSheetId="8">#REF!</definedName>
    <definedName name="ouinon" localSheetId="10">#REF!</definedName>
    <definedName name="ouinon" localSheetId="11">'[4]F7.2.'!$A$58:$A$59</definedName>
    <definedName name="ouinon">#REF!</definedName>
    <definedName name="p" localSheetId="3">#REF!</definedName>
    <definedName name="p" localSheetId="2">#REF!</definedName>
    <definedName name="p" localSheetId="5">#REF!</definedName>
    <definedName name="p" localSheetId="4">#REF!</definedName>
    <definedName name="p" localSheetId="6">#REF!</definedName>
    <definedName name="p" localSheetId="8">#REF!</definedName>
    <definedName name="p" localSheetId="11">#REF!</definedName>
    <definedName name="p">#REF!</definedName>
    <definedName name="publiccible" localSheetId="3">#REF!</definedName>
    <definedName name="publiccible" localSheetId="2">#REF!</definedName>
    <definedName name="publiccible" localSheetId="5">#REF!</definedName>
    <definedName name="publiccible" localSheetId="4">#REF!</definedName>
    <definedName name="publiccible" localSheetId="6">#REF!</definedName>
    <definedName name="publiccible" localSheetId="8">#REF!</definedName>
    <definedName name="publiccible" localSheetId="11">#REF!</definedName>
    <definedName name="publiccible">#REF!</definedName>
    <definedName name="publicicble" localSheetId="3">#REF!</definedName>
    <definedName name="publicicble" localSheetId="2">#REF!</definedName>
    <definedName name="publicicble" localSheetId="5">#REF!</definedName>
    <definedName name="publicicble" localSheetId="4">#REF!</definedName>
    <definedName name="publicicble" localSheetId="6">#REF!</definedName>
    <definedName name="publicicble" localSheetId="8">#REF!</definedName>
    <definedName name="publicicble" localSheetId="11">#REF!</definedName>
    <definedName name="publicicble">#REF!</definedName>
    <definedName name="publicicble1" localSheetId="3">#REF!</definedName>
    <definedName name="publicicble1" localSheetId="2">#REF!</definedName>
    <definedName name="publicicble1" localSheetId="5">#REF!</definedName>
    <definedName name="publicicble1" localSheetId="4">#REF!</definedName>
    <definedName name="publicicble1" localSheetId="6">#REF!</definedName>
    <definedName name="publicicble1" localSheetId="8">#REF!</definedName>
    <definedName name="publicicble1" localSheetId="11">#REF!</definedName>
    <definedName name="publicicble1">#REF!</definedName>
    <definedName name="qas" localSheetId="3">#REF!</definedName>
    <definedName name="qas" localSheetId="2">#REF!</definedName>
    <definedName name="qas" localSheetId="5">#REF!</definedName>
    <definedName name="qas" localSheetId="4">#REF!</definedName>
    <definedName name="qas" localSheetId="6">#REF!</definedName>
    <definedName name="qas" localSheetId="8">#REF!</definedName>
    <definedName name="qas" localSheetId="11">#REF!</definedName>
    <definedName name="qas">#REF!</definedName>
    <definedName name="qew" localSheetId="3">#REF!</definedName>
    <definedName name="qew" localSheetId="2">#REF!</definedName>
    <definedName name="qew" localSheetId="5">#REF!</definedName>
    <definedName name="qew" localSheetId="4">#REF!</definedName>
    <definedName name="qew" localSheetId="6">#REF!</definedName>
    <definedName name="qew" localSheetId="8">#REF!</definedName>
    <definedName name="qew" localSheetId="11">#REF!</definedName>
    <definedName name="qew">#REF!</definedName>
    <definedName name="qsa" localSheetId="3">#REF!</definedName>
    <definedName name="qsa" localSheetId="2">#REF!</definedName>
    <definedName name="qsa" localSheetId="5">#REF!</definedName>
    <definedName name="qsa" localSheetId="4">#REF!</definedName>
    <definedName name="qsa" localSheetId="6">#REF!</definedName>
    <definedName name="qsa" localSheetId="8">#REF!</definedName>
    <definedName name="qsa" localSheetId="11">#REF!</definedName>
    <definedName name="qsa">#REF!</definedName>
    <definedName name="qwe" localSheetId="3">#REF!</definedName>
    <definedName name="qwe" localSheetId="2">#REF!</definedName>
    <definedName name="qwe" localSheetId="5">#REF!</definedName>
    <definedName name="qwe" localSheetId="4">#REF!</definedName>
    <definedName name="qwe" localSheetId="6">#REF!</definedName>
    <definedName name="qwe" localSheetId="8">#REF!</definedName>
    <definedName name="qwe" localSheetId="11">#REF!</definedName>
    <definedName name="qwe">#REF!</definedName>
    <definedName name="tblCentraleChienChasse" localSheetId="3">#REF!</definedName>
    <definedName name="tblCentraleChienChasse" localSheetId="2">#REF!</definedName>
    <definedName name="tblCentraleChienChasse" localSheetId="5">#REF!</definedName>
    <definedName name="tblCentraleChienChasse" localSheetId="4">#REF!</definedName>
    <definedName name="tblCentraleChienChasse" localSheetId="6">#REF!</definedName>
    <definedName name="tblCentraleChienChasse" localSheetId="8">#REF!</definedName>
    <definedName name="tblCentraleChienChasse" localSheetId="11">#REF!</definedName>
    <definedName name="tblCentraleChienChasse">#REF!</definedName>
    <definedName name="xx" localSheetId="3">#REF!</definedName>
    <definedName name="xx" localSheetId="2">#REF!</definedName>
    <definedName name="xx" localSheetId="5">#REF!</definedName>
    <definedName name="xx" localSheetId="4">#REF!</definedName>
    <definedName name="xx" localSheetId="6">#REF!</definedName>
    <definedName name="xx" localSheetId="8">#REF!</definedName>
    <definedName name="xx" localSheetId="11">#REF!</definedName>
    <definedName name="xx">#REF!</definedName>
    <definedName name="_xlnm.Print_Area" localSheetId="0">'F1'!$B$2:$H$46</definedName>
    <definedName name="_xlnm.Print_Area" localSheetId="10">'F6'!$B$2:$L$36</definedName>
    <definedName name="_xlnm.Print_Area" localSheetId="11">'F7'!$B$2:$L$46</definedName>
  </definedNames>
  <calcPr calcId="162913"/>
</workbook>
</file>

<file path=xl/calcChain.xml><?xml version="1.0" encoding="utf-8"?>
<calcChain xmlns="http://schemas.openxmlformats.org/spreadsheetml/2006/main">
  <c r="N2" i="73" l="1"/>
  <c r="E34" i="73" l="1"/>
  <c r="E31" i="73"/>
  <c r="E30" i="73"/>
  <c r="E28" i="73"/>
  <c r="E26" i="73"/>
  <c r="D34" i="73"/>
  <c r="D31" i="73"/>
  <c r="D30" i="73"/>
  <c r="D28" i="73"/>
  <c r="D26" i="73"/>
  <c r="I27" i="73" l="1"/>
  <c r="I34" i="73"/>
  <c r="I33" i="73"/>
  <c r="I32" i="73"/>
  <c r="I31" i="73"/>
  <c r="I29" i="73"/>
  <c r="I26" i="73"/>
  <c r="C4" i="73" l="1"/>
  <c r="J34" i="73"/>
  <c r="H34" i="73"/>
  <c r="H36" i="73" s="1"/>
  <c r="C34" i="73"/>
  <c r="J31" i="73"/>
  <c r="H31" i="73"/>
  <c r="C31" i="73"/>
  <c r="J30" i="73"/>
  <c r="H30" i="73"/>
  <c r="C30" i="73"/>
  <c r="J28" i="73"/>
  <c r="H28" i="73"/>
  <c r="C28" i="73"/>
  <c r="J26" i="73"/>
  <c r="J36" i="73" s="1"/>
  <c r="I36" i="73"/>
  <c r="H26" i="73"/>
  <c r="C26" i="73"/>
  <c r="J21" i="73"/>
  <c r="I21" i="73"/>
  <c r="H21" i="73"/>
  <c r="E21" i="73"/>
  <c r="D21" i="73"/>
  <c r="C21" i="73"/>
  <c r="F2" i="65" l="1"/>
  <c r="H27" i="66"/>
  <c r="H28" i="66"/>
  <c r="H29" i="66"/>
  <c r="H30" i="66"/>
  <c r="H31" i="66"/>
  <c r="H32" i="66"/>
  <c r="D74" i="63" l="1"/>
  <c r="J54" i="66" l="1"/>
  <c r="J53" i="66"/>
  <c r="J52" i="66"/>
  <c r="J51" i="66"/>
  <c r="J50" i="66"/>
  <c r="J49" i="66"/>
  <c r="J47" i="66"/>
  <c r="J46" i="66"/>
  <c r="J45" i="66"/>
  <c r="J44" i="66"/>
  <c r="J43" i="66"/>
  <c r="J42" i="66"/>
  <c r="J41" i="66"/>
  <c r="J40" i="66"/>
  <c r="J38" i="66"/>
  <c r="J37" i="66"/>
  <c r="J36" i="66"/>
  <c r="J35" i="66"/>
  <c r="J34" i="66"/>
  <c r="J32" i="66"/>
  <c r="J31" i="66"/>
  <c r="J30" i="66"/>
  <c r="J29" i="66"/>
  <c r="J28" i="66"/>
  <c r="J27" i="66"/>
  <c r="J25" i="66"/>
  <c r="J24" i="66"/>
  <c r="J23" i="66"/>
  <c r="J22" i="66"/>
  <c r="J21" i="66"/>
  <c r="J20" i="66"/>
  <c r="J19" i="66"/>
  <c r="J18" i="66"/>
  <c r="J17" i="66"/>
  <c r="J16" i="66"/>
  <c r="J15" i="66"/>
  <c r="J14" i="66"/>
  <c r="J13" i="66"/>
  <c r="H54" i="66"/>
  <c r="H53" i="66"/>
  <c r="H52" i="66"/>
  <c r="H51" i="66"/>
  <c r="H50" i="66"/>
  <c r="H49" i="66"/>
  <c r="H47" i="66"/>
  <c r="H46" i="66"/>
  <c r="H45" i="66"/>
  <c r="H44" i="66"/>
  <c r="H43" i="66"/>
  <c r="H42" i="66"/>
  <c r="H41" i="66"/>
  <c r="H40" i="66"/>
  <c r="H38" i="66"/>
  <c r="H37" i="66"/>
  <c r="H36" i="66"/>
  <c r="H35" i="66"/>
  <c r="H34" i="66"/>
  <c r="H25" i="66"/>
  <c r="H24" i="66"/>
  <c r="H23" i="66"/>
  <c r="H22" i="66"/>
  <c r="H21" i="66"/>
  <c r="H20" i="66"/>
  <c r="H19" i="66"/>
  <c r="H18" i="66"/>
  <c r="H17" i="66"/>
  <c r="H16" i="66"/>
  <c r="H15" i="66"/>
  <c r="H14" i="66"/>
  <c r="H13" i="66"/>
  <c r="F56" i="66"/>
  <c r="P10" i="72" l="1"/>
  <c r="P9" i="72"/>
  <c r="P10" i="71"/>
  <c r="P9" i="71"/>
  <c r="T840" i="72" l="1"/>
  <c r="V839" i="72"/>
  <c r="R839" i="72"/>
  <c r="C839" i="72"/>
  <c r="B839" i="72" s="1"/>
  <c r="V838" i="72"/>
  <c r="R838" i="72"/>
  <c r="C838" i="72"/>
  <c r="B838" i="72" s="1"/>
  <c r="V837" i="72"/>
  <c r="R837" i="72"/>
  <c r="C837" i="72"/>
  <c r="B837" i="72" s="1"/>
  <c r="V836" i="72"/>
  <c r="R836" i="72"/>
  <c r="C836" i="72"/>
  <c r="B836" i="72" s="1"/>
  <c r="V835" i="72"/>
  <c r="R835" i="72"/>
  <c r="C835" i="72"/>
  <c r="B835" i="72" s="1"/>
  <c r="C834" i="72"/>
  <c r="B834" i="72"/>
  <c r="V833" i="72"/>
  <c r="R833" i="72"/>
  <c r="C833" i="72"/>
  <c r="B833" i="72"/>
  <c r="V832" i="72"/>
  <c r="R832" i="72"/>
  <c r="C832" i="72"/>
  <c r="B832" i="72"/>
  <c r="V831" i="72"/>
  <c r="R831" i="72"/>
  <c r="C831" i="72"/>
  <c r="B831" i="72"/>
  <c r="V830" i="72"/>
  <c r="R830" i="72"/>
  <c r="C830" i="72"/>
  <c r="B830" i="72"/>
  <c r="V829" i="72"/>
  <c r="R829" i="72"/>
  <c r="C829" i="72"/>
  <c r="B829" i="72"/>
  <c r="V828" i="72"/>
  <c r="R828" i="72"/>
  <c r="C828" i="72"/>
  <c r="B828" i="72"/>
  <c r="C827" i="72"/>
  <c r="B827" i="72" s="1"/>
  <c r="V826" i="72"/>
  <c r="R826" i="72"/>
  <c r="C826" i="72"/>
  <c r="B826" i="72" s="1"/>
  <c r="V825" i="72"/>
  <c r="R825" i="72"/>
  <c r="C825" i="72"/>
  <c r="B825" i="72" s="1"/>
  <c r="V824" i="72"/>
  <c r="R824" i="72"/>
  <c r="C824" i="72"/>
  <c r="B824" i="72" s="1"/>
  <c r="V823" i="72"/>
  <c r="R823" i="72"/>
  <c r="C823" i="72"/>
  <c r="B823" i="72" s="1"/>
  <c r="V822" i="72"/>
  <c r="R822" i="72"/>
  <c r="C822" i="72"/>
  <c r="B822" i="72" s="1"/>
  <c r="V821" i="72"/>
  <c r="R821" i="72"/>
  <c r="C821" i="72"/>
  <c r="B821" i="72" s="1"/>
  <c r="V820" i="72"/>
  <c r="R820" i="72"/>
  <c r="C820" i="72"/>
  <c r="B820" i="72" s="1"/>
  <c r="V819" i="72"/>
  <c r="R819" i="72"/>
  <c r="C819" i="72"/>
  <c r="B819" i="72" s="1"/>
  <c r="V818" i="72"/>
  <c r="R818" i="72"/>
  <c r="C818" i="72"/>
  <c r="B818" i="72" s="1"/>
  <c r="V817" i="72"/>
  <c r="R817" i="72"/>
  <c r="C817" i="72"/>
  <c r="B817" i="72" s="1"/>
  <c r="V816" i="72"/>
  <c r="R816" i="72"/>
  <c r="C816" i="72"/>
  <c r="B816" i="72" s="1"/>
  <c r="V815" i="72"/>
  <c r="R815" i="72"/>
  <c r="C815" i="72"/>
  <c r="B815" i="72" s="1"/>
  <c r="V814" i="72"/>
  <c r="R814" i="72"/>
  <c r="C814" i="72"/>
  <c r="B814" i="72" s="1"/>
  <c r="V813" i="72"/>
  <c r="R813" i="72"/>
  <c r="C813" i="72"/>
  <c r="B813" i="72" s="1"/>
  <c r="V812" i="72"/>
  <c r="R812" i="72"/>
  <c r="R811" i="72" s="1"/>
  <c r="C812" i="72"/>
  <c r="B812" i="72" s="1"/>
  <c r="V811" i="72"/>
  <c r="C811" i="72"/>
  <c r="B811" i="72" s="1"/>
  <c r="V810" i="72"/>
  <c r="R810" i="72"/>
  <c r="C810" i="72"/>
  <c r="B810" i="72" s="1"/>
  <c r="V809" i="72"/>
  <c r="R809" i="72"/>
  <c r="C809" i="72"/>
  <c r="B809" i="72" s="1"/>
  <c r="C808" i="72"/>
  <c r="B808" i="72" s="1"/>
  <c r="V807" i="72"/>
  <c r="R807" i="72"/>
  <c r="C807" i="72"/>
  <c r="B807" i="72" s="1"/>
  <c r="V806" i="72"/>
  <c r="R806" i="72"/>
  <c r="C806" i="72"/>
  <c r="B806" i="72" s="1"/>
  <c r="V805" i="72"/>
  <c r="R805" i="72"/>
  <c r="C805" i="72"/>
  <c r="B805" i="72" s="1"/>
  <c r="V804" i="72"/>
  <c r="R804" i="72"/>
  <c r="C804" i="72"/>
  <c r="B804" i="72" s="1"/>
  <c r="V803" i="72"/>
  <c r="R803" i="72"/>
  <c r="C803" i="72"/>
  <c r="B803" i="72" s="1"/>
  <c r="V802" i="72"/>
  <c r="R802" i="72"/>
  <c r="C802" i="72"/>
  <c r="B802" i="72" s="1"/>
  <c r="C801" i="72"/>
  <c r="B801" i="72" s="1"/>
  <c r="C800" i="72"/>
  <c r="B800" i="72" s="1"/>
  <c r="V799" i="72"/>
  <c r="R799" i="72"/>
  <c r="C799" i="72"/>
  <c r="B799" i="72" s="1"/>
  <c r="V798" i="72"/>
  <c r="R798" i="72"/>
  <c r="C798" i="72"/>
  <c r="B798" i="72" s="1"/>
  <c r="V797" i="72"/>
  <c r="R797" i="72"/>
  <c r="C797" i="72"/>
  <c r="B797" i="72" s="1"/>
  <c r="V796" i="72"/>
  <c r="R796" i="72"/>
  <c r="C796" i="72"/>
  <c r="B796" i="72" s="1"/>
  <c r="V795" i="72"/>
  <c r="R795" i="72"/>
  <c r="C795" i="72"/>
  <c r="B795" i="72" s="1"/>
  <c r="V794" i="72"/>
  <c r="R794" i="72"/>
  <c r="C794" i="72"/>
  <c r="B794" i="72" s="1"/>
  <c r="V793" i="72"/>
  <c r="R793" i="72"/>
  <c r="C793" i="72"/>
  <c r="B793" i="72" s="1"/>
  <c r="C792" i="72"/>
  <c r="B792" i="72" s="1"/>
  <c r="V791" i="72"/>
  <c r="R791" i="72"/>
  <c r="C791" i="72"/>
  <c r="B791" i="72" s="1"/>
  <c r="V790" i="72"/>
  <c r="R790" i="72"/>
  <c r="C790" i="72"/>
  <c r="B790" i="72" s="1"/>
  <c r="V789" i="72"/>
  <c r="R789" i="72"/>
  <c r="C789" i="72"/>
  <c r="B789" i="72" s="1"/>
  <c r="V788" i="72"/>
  <c r="R788" i="72"/>
  <c r="C788" i="72"/>
  <c r="B788" i="72" s="1"/>
  <c r="V787" i="72"/>
  <c r="V786" i="72" s="1"/>
  <c r="V785" i="72" s="1"/>
  <c r="R787" i="72"/>
  <c r="C787" i="72"/>
  <c r="B787" i="72" s="1"/>
  <c r="C786" i="72"/>
  <c r="B786" i="72" s="1"/>
  <c r="C785" i="72"/>
  <c r="B785" i="72" s="1"/>
  <c r="V784" i="72"/>
  <c r="R784" i="72"/>
  <c r="C784" i="72"/>
  <c r="B784" i="72" s="1"/>
  <c r="V783" i="72"/>
  <c r="R783" i="72"/>
  <c r="C783" i="72"/>
  <c r="B783" i="72" s="1"/>
  <c r="V782" i="72"/>
  <c r="R782" i="72"/>
  <c r="C782" i="72"/>
  <c r="B782" i="72" s="1"/>
  <c r="V781" i="72"/>
  <c r="R781" i="72"/>
  <c r="C781" i="72"/>
  <c r="B781" i="72" s="1"/>
  <c r="V780" i="72"/>
  <c r="R780" i="72"/>
  <c r="C780" i="72"/>
  <c r="B780" i="72" s="1"/>
  <c r="V779" i="72"/>
  <c r="R779" i="72"/>
  <c r="C779" i="72"/>
  <c r="B779" i="72" s="1"/>
  <c r="V778" i="72"/>
  <c r="R778" i="72"/>
  <c r="C778" i="72"/>
  <c r="B778" i="72" s="1"/>
  <c r="C777" i="72"/>
  <c r="B777" i="72" s="1"/>
  <c r="V776" i="72"/>
  <c r="R776" i="72"/>
  <c r="C776" i="72"/>
  <c r="B776" i="72" s="1"/>
  <c r="V775" i="72"/>
  <c r="R775" i="72"/>
  <c r="C775" i="72"/>
  <c r="B775" i="72" s="1"/>
  <c r="V774" i="72"/>
  <c r="R774" i="72"/>
  <c r="C774" i="72"/>
  <c r="B774" i="72" s="1"/>
  <c r="V773" i="72"/>
  <c r="R773" i="72"/>
  <c r="C773" i="72"/>
  <c r="B773" i="72" s="1"/>
  <c r="V772" i="72"/>
  <c r="R772" i="72"/>
  <c r="C772" i="72"/>
  <c r="B772" i="72" s="1"/>
  <c r="C771" i="72"/>
  <c r="B771" i="72" s="1"/>
  <c r="V770" i="72"/>
  <c r="R770" i="72"/>
  <c r="C770" i="72"/>
  <c r="B770" i="72" s="1"/>
  <c r="V769" i="72"/>
  <c r="R769" i="72"/>
  <c r="C769" i="72"/>
  <c r="B769" i="72" s="1"/>
  <c r="V768" i="72"/>
  <c r="R768" i="72"/>
  <c r="C768" i="72"/>
  <c r="B768" i="72" s="1"/>
  <c r="V767" i="72"/>
  <c r="R767" i="72"/>
  <c r="C767" i="72"/>
  <c r="B767" i="72" s="1"/>
  <c r="V766" i="72"/>
  <c r="R766" i="72"/>
  <c r="C766" i="72"/>
  <c r="B766" i="72" s="1"/>
  <c r="C765" i="72"/>
  <c r="B765" i="72" s="1"/>
  <c r="C764" i="72"/>
  <c r="B764" i="72" s="1"/>
  <c r="V763" i="72"/>
  <c r="R763" i="72"/>
  <c r="C763" i="72"/>
  <c r="B763" i="72" s="1"/>
  <c r="C762" i="72"/>
  <c r="B762" i="72" s="1"/>
  <c r="V761" i="72"/>
  <c r="R761" i="72"/>
  <c r="C761" i="72"/>
  <c r="B761" i="72" s="1"/>
  <c r="V760" i="72"/>
  <c r="R760" i="72"/>
  <c r="C760" i="72"/>
  <c r="B760" i="72" s="1"/>
  <c r="V759" i="72"/>
  <c r="R759" i="72"/>
  <c r="C759" i="72"/>
  <c r="B759" i="72" s="1"/>
  <c r="C758" i="72"/>
  <c r="B758" i="72" s="1"/>
  <c r="V757" i="72"/>
  <c r="R757" i="72"/>
  <c r="C757" i="72"/>
  <c r="B757" i="72" s="1"/>
  <c r="V756" i="72"/>
  <c r="R756" i="72"/>
  <c r="C756" i="72"/>
  <c r="B756" i="72" s="1"/>
  <c r="V755" i="72"/>
  <c r="R755" i="72"/>
  <c r="C755" i="72"/>
  <c r="B755" i="72" s="1"/>
  <c r="V754" i="72"/>
  <c r="R754" i="72"/>
  <c r="C754" i="72"/>
  <c r="B754" i="72" s="1"/>
  <c r="V753" i="72"/>
  <c r="R753" i="72"/>
  <c r="C753" i="72"/>
  <c r="B753" i="72" s="1"/>
  <c r="V752" i="72"/>
  <c r="R752" i="72"/>
  <c r="C752" i="72"/>
  <c r="B752" i="72" s="1"/>
  <c r="V751" i="72"/>
  <c r="R751" i="72"/>
  <c r="C751" i="72"/>
  <c r="B751" i="72" s="1"/>
  <c r="C750" i="72"/>
  <c r="B750" i="72" s="1"/>
  <c r="V749" i="72"/>
  <c r="R749" i="72"/>
  <c r="C749" i="72"/>
  <c r="B749" i="72" s="1"/>
  <c r="V748" i="72"/>
  <c r="R748" i="72"/>
  <c r="C748" i="72"/>
  <c r="B748" i="72" s="1"/>
  <c r="V747" i="72"/>
  <c r="R747" i="72"/>
  <c r="C747" i="72"/>
  <c r="B747" i="72" s="1"/>
  <c r="V746" i="72"/>
  <c r="R746" i="72"/>
  <c r="C746" i="72"/>
  <c r="B746" i="72" s="1"/>
  <c r="V745" i="72"/>
  <c r="R745" i="72"/>
  <c r="C745" i="72"/>
  <c r="B745" i="72" s="1"/>
  <c r="V744" i="72"/>
  <c r="R744" i="72"/>
  <c r="C744" i="72"/>
  <c r="B744" i="72" s="1"/>
  <c r="V743" i="72"/>
  <c r="R743" i="72"/>
  <c r="C743" i="72"/>
  <c r="B743" i="72" s="1"/>
  <c r="C742" i="72"/>
  <c r="B742" i="72" s="1"/>
  <c r="V741" i="72"/>
  <c r="R741" i="72"/>
  <c r="C741" i="72"/>
  <c r="B741" i="72" s="1"/>
  <c r="V740" i="72"/>
  <c r="R740" i="72"/>
  <c r="C740" i="72"/>
  <c r="B740" i="72" s="1"/>
  <c r="V739" i="72"/>
  <c r="R739" i="72"/>
  <c r="C739" i="72"/>
  <c r="B739" i="72" s="1"/>
  <c r="V738" i="72"/>
  <c r="R738" i="72"/>
  <c r="C738" i="72"/>
  <c r="B738" i="72" s="1"/>
  <c r="V737" i="72"/>
  <c r="R737" i="72"/>
  <c r="C737" i="72"/>
  <c r="B737" i="72" s="1"/>
  <c r="V736" i="72"/>
  <c r="R736" i="72"/>
  <c r="C736" i="72"/>
  <c r="B736" i="72" s="1"/>
  <c r="C735" i="72"/>
  <c r="B735" i="72" s="1"/>
  <c r="C734" i="72"/>
  <c r="B734" i="72" s="1"/>
  <c r="C733" i="72"/>
  <c r="B733" i="72" s="1"/>
  <c r="V732" i="72"/>
  <c r="R732" i="72"/>
  <c r="C732" i="72"/>
  <c r="B732" i="72" s="1"/>
  <c r="V731" i="72"/>
  <c r="R731" i="72"/>
  <c r="C731" i="72"/>
  <c r="B731" i="72" s="1"/>
  <c r="V730" i="72"/>
  <c r="R730" i="72"/>
  <c r="C730" i="72"/>
  <c r="B730" i="72" s="1"/>
  <c r="C729" i="72"/>
  <c r="B729" i="72" s="1"/>
  <c r="V728" i="72"/>
  <c r="R728" i="72"/>
  <c r="C728" i="72"/>
  <c r="B728" i="72" s="1"/>
  <c r="V727" i="72"/>
  <c r="V726" i="72" s="1"/>
  <c r="R727" i="72"/>
  <c r="C727" i="72"/>
  <c r="B727" i="72" s="1"/>
  <c r="C726" i="72"/>
  <c r="B726" i="72" s="1"/>
  <c r="C725" i="72"/>
  <c r="B725" i="72" s="1"/>
  <c r="V724" i="72"/>
  <c r="R724" i="72"/>
  <c r="C724" i="72"/>
  <c r="B724" i="72" s="1"/>
  <c r="V723" i="72"/>
  <c r="R723" i="72"/>
  <c r="C723" i="72"/>
  <c r="B723" i="72" s="1"/>
  <c r="V722" i="72"/>
  <c r="R722" i="72"/>
  <c r="R721" i="72" s="1"/>
  <c r="C722" i="72"/>
  <c r="B722" i="72" s="1"/>
  <c r="C721" i="72"/>
  <c r="B721" i="72" s="1"/>
  <c r="V720" i="72"/>
  <c r="R720" i="72"/>
  <c r="C720" i="72"/>
  <c r="B720" i="72" s="1"/>
  <c r="V719" i="72"/>
  <c r="R719" i="72"/>
  <c r="C719" i="72"/>
  <c r="B719" i="72" s="1"/>
  <c r="C718" i="72"/>
  <c r="B718" i="72" s="1"/>
  <c r="C717" i="72"/>
  <c r="B717" i="72" s="1"/>
  <c r="C716" i="72"/>
  <c r="B716" i="72" s="1"/>
  <c r="V715" i="72"/>
  <c r="R715" i="72"/>
  <c r="C715" i="72"/>
  <c r="B715" i="72" s="1"/>
  <c r="V714" i="72"/>
  <c r="R714" i="72"/>
  <c r="C714" i="72"/>
  <c r="B714" i="72" s="1"/>
  <c r="V713" i="72"/>
  <c r="R713" i="72"/>
  <c r="C713" i="72"/>
  <c r="B713" i="72" s="1"/>
  <c r="V712" i="72"/>
  <c r="R712" i="72"/>
  <c r="C712" i="72"/>
  <c r="B712" i="72" s="1"/>
  <c r="V711" i="72"/>
  <c r="R711" i="72"/>
  <c r="C711" i="72"/>
  <c r="B711" i="72" s="1"/>
  <c r="V710" i="72"/>
  <c r="R710" i="72"/>
  <c r="C710" i="72"/>
  <c r="B710" i="72" s="1"/>
  <c r="V709" i="72"/>
  <c r="R709" i="72"/>
  <c r="C709" i="72"/>
  <c r="B709" i="72" s="1"/>
  <c r="C708" i="72"/>
  <c r="B708" i="72" s="1"/>
  <c r="V707" i="72"/>
  <c r="R707" i="72"/>
  <c r="C707" i="72"/>
  <c r="B707" i="72" s="1"/>
  <c r="C706" i="72"/>
  <c r="B706" i="72" s="1"/>
  <c r="C705" i="72"/>
  <c r="B705" i="72" s="1"/>
  <c r="C704" i="72"/>
  <c r="B704" i="72" s="1"/>
  <c r="V703" i="72"/>
  <c r="R703" i="72"/>
  <c r="C703" i="72"/>
  <c r="B703" i="72" s="1"/>
  <c r="V702" i="72"/>
  <c r="R702" i="72"/>
  <c r="C702" i="72"/>
  <c r="B702" i="72" s="1"/>
  <c r="C701" i="72"/>
  <c r="B701" i="72" s="1"/>
  <c r="C700" i="72"/>
  <c r="B700" i="72" s="1"/>
  <c r="V699" i="72"/>
  <c r="R699" i="72"/>
  <c r="C699" i="72"/>
  <c r="B699" i="72" s="1"/>
  <c r="V698" i="72"/>
  <c r="R698" i="72"/>
  <c r="C698" i="72"/>
  <c r="B698" i="72" s="1"/>
  <c r="V697" i="72"/>
  <c r="R697" i="72"/>
  <c r="C697" i="72"/>
  <c r="B697" i="72" s="1"/>
  <c r="V696" i="72"/>
  <c r="R696" i="72"/>
  <c r="C696" i="72"/>
  <c r="B696" i="72" s="1"/>
  <c r="C695" i="72"/>
  <c r="B695" i="72" s="1"/>
  <c r="V694" i="72"/>
  <c r="R694" i="72"/>
  <c r="C694" i="72"/>
  <c r="B694" i="72" s="1"/>
  <c r="C693" i="72"/>
  <c r="B693" i="72" s="1"/>
  <c r="V692" i="72"/>
  <c r="R692" i="72"/>
  <c r="C692" i="72"/>
  <c r="B692" i="72" s="1"/>
  <c r="V691" i="72"/>
  <c r="R691" i="72"/>
  <c r="C691" i="72"/>
  <c r="B691" i="72" s="1"/>
  <c r="C690" i="72"/>
  <c r="B690" i="72" s="1"/>
  <c r="C689" i="72"/>
  <c r="B689" i="72" s="1"/>
  <c r="V688" i="72"/>
  <c r="R688" i="72"/>
  <c r="C688" i="72"/>
  <c r="B688" i="72" s="1"/>
  <c r="V687" i="72"/>
  <c r="V686" i="72" s="1"/>
  <c r="R687" i="72"/>
  <c r="R686" i="72" s="1"/>
  <c r="C687" i="72"/>
  <c r="B687" i="72" s="1"/>
  <c r="C686" i="72"/>
  <c r="B686" i="72" s="1"/>
  <c r="V685" i="72"/>
  <c r="R685" i="72"/>
  <c r="C685" i="72"/>
  <c r="B685" i="72" s="1"/>
  <c r="V684" i="72"/>
  <c r="R684" i="72"/>
  <c r="C684" i="72"/>
  <c r="B684" i="72" s="1"/>
  <c r="V683" i="72"/>
  <c r="R683" i="72"/>
  <c r="C683" i="72"/>
  <c r="B683" i="72" s="1"/>
  <c r="V682" i="72"/>
  <c r="R682" i="72"/>
  <c r="C682" i="72"/>
  <c r="B682" i="72" s="1"/>
  <c r="V681" i="72"/>
  <c r="R681" i="72"/>
  <c r="C681" i="72"/>
  <c r="B681" i="72" s="1"/>
  <c r="V680" i="72"/>
  <c r="R680" i="72"/>
  <c r="C680" i="72"/>
  <c r="B680" i="72" s="1"/>
  <c r="V679" i="72"/>
  <c r="R679" i="72"/>
  <c r="C679" i="72"/>
  <c r="B679" i="72" s="1"/>
  <c r="V678" i="72"/>
  <c r="R678" i="72"/>
  <c r="C678" i="72"/>
  <c r="B678" i="72" s="1"/>
  <c r="V677" i="72"/>
  <c r="V674" i="72" s="1"/>
  <c r="V673" i="72" s="1"/>
  <c r="R677" i="72"/>
  <c r="R674" i="72" s="1"/>
  <c r="C677" i="72"/>
  <c r="B677" i="72" s="1"/>
  <c r="V676" i="72"/>
  <c r="R676" i="72"/>
  <c r="C676" i="72"/>
  <c r="B676" i="72"/>
  <c r="V675" i="72"/>
  <c r="R675" i="72"/>
  <c r="C675" i="72"/>
  <c r="B675" i="72"/>
  <c r="C674" i="72"/>
  <c r="B674" i="72"/>
  <c r="C673" i="72"/>
  <c r="B673" i="72"/>
  <c r="V672" i="72"/>
  <c r="R672" i="72"/>
  <c r="C672" i="72"/>
  <c r="B672" i="72"/>
  <c r="V671" i="72"/>
  <c r="R671" i="72"/>
  <c r="C671" i="72"/>
  <c r="B671" i="72"/>
  <c r="V670" i="72"/>
  <c r="R670" i="72"/>
  <c r="C670" i="72"/>
  <c r="B670" i="72"/>
  <c r="V669" i="72"/>
  <c r="R669" i="72"/>
  <c r="C669" i="72"/>
  <c r="B669" i="72"/>
  <c r="V668" i="72"/>
  <c r="R668" i="72"/>
  <c r="C668" i="72"/>
  <c r="B668" i="72"/>
  <c r="V667" i="72"/>
  <c r="R667" i="72"/>
  <c r="C667" i="72"/>
  <c r="B667" i="72"/>
  <c r="V666" i="72"/>
  <c r="R666" i="72"/>
  <c r="C666" i="72"/>
  <c r="B666" i="72"/>
  <c r="V665" i="72"/>
  <c r="R665" i="72"/>
  <c r="C665" i="72"/>
  <c r="B665" i="72"/>
  <c r="V664" i="72"/>
  <c r="R664" i="72"/>
  <c r="C664" i="72"/>
  <c r="B664" i="72"/>
  <c r="V663" i="72"/>
  <c r="R663" i="72"/>
  <c r="C663" i="72"/>
  <c r="B663" i="72"/>
  <c r="V662" i="72"/>
  <c r="R662" i="72"/>
  <c r="C662" i="72"/>
  <c r="B662" i="72"/>
  <c r="V661" i="72"/>
  <c r="R661" i="72"/>
  <c r="C661" i="72"/>
  <c r="B661" i="72"/>
  <c r="V660" i="72"/>
  <c r="R660" i="72"/>
  <c r="C660" i="72"/>
  <c r="B660" i="72"/>
  <c r="V659" i="72"/>
  <c r="R659" i="72"/>
  <c r="C659" i="72"/>
  <c r="B659" i="72"/>
  <c r="V658" i="72"/>
  <c r="R658" i="72"/>
  <c r="C658" i="72"/>
  <c r="B658" i="72"/>
  <c r="V657" i="72"/>
  <c r="R657" i="72"/>
  <c r="C657" i="72"/>
  <c r="B657" i="72"/>
  <c r="V656" i="72"/>
  <c r="R656" i="72"/>
  <c r="C656" i="72"/>
  <c r="B656" i="72"/>
  <c r="V655" i="72"/>
  <c r="R655" i="72"/>
  <c r="C655" i="72"/>
  <c r="B655" i="72"/>
  <c r="V654" i="72"/>
  <c r="R654" i="72"/>
  <c r="C654" i="72"/>
  <c r="B654" i="72"/>
  <c r="V653" i="72"/>
  <c r="R653" i="72"/>
  <c r="C653" i="72"/>
  <c r="B653" i="72"/>
  <c r="V652" i="72"/>
  <c r="R652" i="72"/>
  <c r="C652" i="72"/>
  <c r="B652" i="72"/>
  <c r="V651" i="72"/>
  <c r="R651" i="72"/>
  <c r="C651" i="72"/>
  <c r="B651" i="72"/>
  <c r="V650" i="72"/>
  <c r="R650" i="72"/>
  <c r="C650" i="72"/>
  <c r="B650" i="72"/>
  <c r="V649" i="72"/>
  <c r="R649" i="72"/>
  <c r="C649" i="72"/>
  <c r="B649" i="72"/>
  <c r="V648" i="72"/>
  <c r="R648" i="72"/>
  <c r="C648" i="72"/>
  <c r="B648" i="72"/>
  <c r="V647" i="72"/>
  <c r="R647" i="72"/>
  <c r="C647" i="72"/>
  <c r="B647" i="72"/>
  <c r="V646" i="72"/>
  <c r="R646" i="72"/>
  <c r="C646" i="72"/>
  <c r="B646" i="72"/>
  <c r="V645" i="72"/>
  <c r="R645" i="72"/>
  <c r="C645" i="72"/>
  <c r="B645" i="72"/>
  <c r="V644" i="72"/>
  <c r="R644" i="72"/>
  <c r="C644" i="72"/>
  <c r="B644" i="72"/>
  <c r="V643" i="72"/>
  <c r="R643" i="72"/>
  <c r="C643" i="72"/>
  <c r="B643" i="72"/>
  <c r="V642" i="72"/>
  <c r="R642" i="72"/>
  <c r="C642" i="72"/>
  <c r="B642" i="72"/>
  <c r="V641" i="72"/>
  <c r="R641" i="72"/>
  <c r="C641" i="72"/>
  <c r="B641" i="72"/>
  <c r="V640" i="72"/>
  <c r="R640" i="72"/>
  <c r="C640" i="72"/>
  <c r="B640" i="72"/>
  <c r="V639" i="72"/>
  <c r="R639" i="72"/>
  <c r="C639" i="72"/>
  <c r="B639" i="72"/>
  <c r="V638" i="72"/>
  <c r="R638" i="72"/>
  <c r="C638" i="72"/>
  <c r="B638" i="72"/>
  <c r="V637" i="72"/>
  <c r="R637" i="72"/>
  <c r="C637" i="72"/>
  <c r="B637" i="72"/>
  <c r="V636" i="72"/>
  <c r="R636" i="72"/>
  <c r="C636" i="72"/>
  <c r="B636" i="72"/>
  <c r="V635" i="72"/>
  <c r="R635" i="72"/>
  <c r="C635" i="72"/>
  <c r="B635" i="72"/>
  <c r="V634" i="72"/>
  <c r="R634" i="72"/>
  <c r="C634" i="72"/>
  <c r="B634" i="72"/>
  <c r="V633" i="72"/>
  <c r="R633" i="72"/>
  <c r="C633" i="72"/>
  <c r="B633" i="72"/>
  <c r="C632" i="72"/>
  <c r="B632" i="72" s="1"/>
  <c r="V631" i="72"/>
  <c r="R631" i="72"/>
  <c r="C631" i="72"/>
  <c r="B631" i="72" s="1"/>
  <c r="V630" i="72"/>
  <c r="R630" i="72"/>
  <c r="C630" i="72"/>
  <c r="B630" i="72" s="1"/>
  <c r="V629" i="72"/>
  <c r="R629" i="72"/>
  <c r="C629" i="72"/>
  <c r="B629" i="72" s="1"/>
  <c r="V628" i="72"/>
  <c r="R628" i="72"/>
  <c r="C628" i="72"/>
  <c r="B628" i="72" s="1"/>
  <c r="V627" i="72"/>
  <c r="R627" i="72"/>
  <c r="R625" i="72" s="1"/>
  <c r="C627" i="72"/>
  <c r="B627" i="72" s="1"/>
  <c r="V626" i="72"/>
  <c r="R626" i="72"/>
  <c r="C626" i="72"/>
  <c r="B626" i="72" s="1"/>
  <c r="V625" i="72"/>
  <c r="C625" i="72"/>
  <c r="B625" i="72" s="1"/>
  <c r="V624" i="72"/>
  <c r="R624" i="72"/>
  <c r="C624" i="72"/>
  <c r="B624" i="72" s="1"/>
  <c r="V623" i="72"/>
  <c r="R623" i="72"/>
  <c r="C623" i="72"/>
  <c r="B623" i="72" s="1"/>
  <c r="V622" i="72"/>
  <c r="R622" i="72"/>
  <c r="C622" i="72"/>
  <c r="B622" i="72" s="1"/>
  <c r="V621" i="72"/>
  <c r="R621" i="72"/>
  <c r="C621" i="72"/>
  <c r="B621" i="72" s="1"/>
  <c r="V620" i="72"/>
  <c r="R620" i="72"/>
  <c r="C620" i="72"/>
  <c r="B620" i="72" s="1"/>
  <c r="V619" i="72"/>
  <c r="V618" i="72" s="1"/>
  <c r="R619" i="72"/>
  <c r="R618" i="72" s="1"/>
  <c r="C619" i="72"/>
  <c r="B619" i="72" s="1"/>
  <c r="C618" i="72"/>
  <c r="B618" i="72" s="1"/>
  <c r="V617" i="72"/>
  <c r="R617" i="72"/>
  <c r="C617" i="72"/>
  <c r="B617" i="72" s="1"/>
  <c r="V616" i="72"/>
  <c r="R616" i="72"/>
  <c r="C616" i="72"/>
  <c r="B616" i="72" s="1"/>
  <c r="V615" i="72"/>
  <c r="R615" i="72"/>
  <c r="C615" i="72"/>
  <c r="B615" i="72" s="1"/>
  <c r="V614" i="72"/>
  <c r="R614" i="72"/>
  <c r="C614" i="72"/>
  <c r="B614" i="72" s="1"/>
  <c r="V613" i="72"/>
  <c r="R613" i="72"/>
  <c r="C613" i="72"/>
  <c r="B613" i="72" s="1"/>
  <c r="V612" i="72"/>
  <c r="R612" i="72"/>
  <c r="C612" i="72"/>
  <c r="B612" i="72" s="1"/>
  <c r="V611" i="72"/>
  <c r="V607" i="72" s="1"/>
  <c r="V606" i="72" s="1"/>
  <c r="R611" i="72"/>
  <c r="R607" i="72" s="1"/>
  <c r="R606" i="72" s="1"/>
  <c r="C611" i="72"/>
  <c r="B611" i="72" s="1"/>
  <c r="V610" i="72"/>
  <c r="R610" i="72"/>
  <c r="C610" i="72"/>
  <c r="B610" i="72"/>
  <c r="V609" i="72"/>
  <c r="R609" i="72"/>
  <c r="C609" i="72"/>
  <c r="B609" i="72"/>
  <c r="V608" i="72"/>
  <c r="R608" i="72"/>
  <c r="C608" i="72"/>
  <c r="B608" i="72"/>
  <c r="C607" i="72"/>
  <c r="B607" i="72"/>
  <c r="C606" i="72"/>
  <c r="B606" i="72"/>
  <c r="V605" i="72"/>
  <c r="R605" i="72"/>
  <c r="C605" i="72"/>
  <c r="B605" i="72"/>
  <c r="V604" i="72"/>
  <c r="R604" i="72"/>
  <c r="C604" i="72"/>
  <c r="B604" i="72"/>
  <c r="V603" i="72"/>
  <c r="R603" i="72"/>
  <c r="C603" i="72"/>
  <c r="B603" i="72"/>
  <c r="V602" i="72"/>
  <c r="R602" i="72"/>
  <c r="C602" i="72"/>
  <c r="B602" i="72"/>
  <c r="V601" i="72"/>
  <c r="R601" i="72"/>
  <c r="C601" i="72"/>
  <c r="B601" i="72"/>
  <c r="V600" i="72"/>
  <c r="R600" i="72"/>
  <c r="C600" i="72"/>
  <c r="B600" i="72"/>
  <c r="C599" i="72"/>
  <c r="B599" i="72"/>
  <c r="V598" i="72"/>
  <c r="R598" i="72"/>
  <c r="C598" i="72"/>
  <c r="B598" i="72"/>
  <c r="V597" i="72"/>
  <c r="R597" i="72"/>
  <c r="C597" i="72"/>
  <c r="B597" i="72"/>
  <c r="V596" i="72"/>
  <c r="R596" i="72"/>
  <c r="C596" i="72"/>
  <c r="B596" i="72"/>
  <c r="V595" i="72"/>
  <c r="R595" i="72"/>
  <c r="C595" i="72"/>
  <c r="B595" i="72"/>
  <c r="V594" i="72"/>
  <c r="R594" i="72"/>
  <c r="C594" i="72"/>
  <c r="B594" i="72"/>
  <c r="V593" i="72"/>
  <c r="R593" i="72"/>
  <c r="C593" i="72"/>
  <c r="B593" i="72"/>
  <c r="V592" i="72"/>
  <c r="R592" i="72"/>
  <c r="C592" i="72"/>
  <c r="B592" i="72"/>
  <c r="V591" i="72"/>
  <c r="R591" i="72"/>
  <c r="C591" i="72"/>
  <c r="B591" i="72"/>
  <c r="V590" i="72"/>
  <c r="R590" i="72"/>
  <c r="C590" i="72"/>
  <c r="B590" i="72"/>
  <c r="V589" i="72"/>
  <c r="R589" i="72"/>
  <c r="C589" i="72"/>
  <c r="B589" i="72"/>
  <c r="V588" i="72"/>
  <c r="R588" i="72"/>
  <c r="C588" i="72"/>
  <c r="B588" i="72"/>
  <c r="V587" i="72"/>
  <c r="R587" i="72"/>
  <c r="C587" i="72"/>
  <c r="B587" i="72"/>
  <c r="V586" i="72"/>
  <c r="R586" i="72"/>
  <c r="C586" i="72"/>
  <c r="B586" i="72"/>
  <c r="V585" i="72"/>
  <c r="R585" i="72"/>
  <c r="C585" i="72"/>
  <c r="B585" i="72"/>
  <c r="V584" i="72"/>
  <c r="R584" i="72"/>
  <c r="C584" i="72"/>
  <c r="B584" i="72"/>
  <c r="V583" i="72"/>
  <c r="R583" i="72"/>
  <c r="C583" i="72"/>
  <c r="B583" i="72"/>
  <c r="V582" i="72"/>
  <c r="R582" i="72"/>
  <c r="C582" i="72"/>
  <c r="B582" i="72"/>
  <c r="V581" i="72"/>
  <c r="R581" i="72"/>
  <c r="C581" i="72"/>
  <c r="B581" i="72"/>
  <c r="V580" i="72"/>
  <c r="R580" i="72"/>
  <c r="C580" i="72"/>
  <c r="B580" i="72"/>
  <c r="V579" i="72"/>
  <c r="R579" i="72"/>
  <c r="C579" i="72"/>
  <c r="B579" i="72"/>
  <c r="V578" i="72"/>
  <c r="R578" i="72"/>
  <c r="C578" i="72"/>
  <c r="B578" i="72"/>
  <c r="V577" i="72"/>
  <c r="R577" i="72"/>
  <c r="C577" i="72"/>
  <c r="B577" i="72"/>
  <c r="V576" i="72"/>
  <c r="R576" i="72"/>
  <c r="C576" i="72"/>
  <c r="B576" i="72"/>
  <c r="V575" i="72"/>
  <c r="R575" i="72"/>
  <c r="C575" i="72"/>
  <c r="B575" i="72"/>
  <c r="V574" i="72"/>
  <c r="R574" i="72"/>
  <c r="C574" i="72"/>
  <c r="B574" i="72"/>
  <c r="V573" i="72"/>
  <c r="R573" i="72"/>
  <c r="C573" i="72"/>
  <c r="B573" i="72"/>
  <c r="V572" i="72"/>
  <c r="R572" i="72"/>
  <c r="C572" i="72"/>
  <c r="B572" i="72"/>
  <c r="V571" i="72"/>
  <c r="R571" i="72"/>
  <c r="C571" i="72"/>
  <c r="B571" i="72"/>
  <c r="V570" i="72"/>
  <c r="R570" i="72"/>
  <c r="C570" i="72"/>
  <c r="B570" i="72"/>
  <c r="V569" i="72"/>
  <c r="R569" i="72"/>
  <c r="C569" i="72"/>
  <c r="B569" i="72"/>
  <c r="V568" i="72"/>
  <c r="R568" i="72"/>
  <c r="C568" i="72"/>
  <c r="B568" i="72"/>
  <c r="V567" i="72"/>
  <c r="R567" i="72"/>
  <c r="C567" i="72"/>
  <c r="B567" i="72"/>
  <c r="V566" i="72"/>
  <c r="R566" i="72"/>
  <c r="C566" i="72"/>
  <c r="B566" i="72"/>
  <c r="V565" i="72"/>
  <c r="R565" i="72"/>
  <c r="C565" i="72"/>
  <c r="B565" i="72"/>
  <c r="V564" i="72"/>
  <c r="R564" i="72"/>
  <c r="C564" i="72"/>
  <c r="B564" i="72"/>
  <c r="V563" i="72"/>
  <c r="R563" i="72"/>
  <c r="C563" i="72"/>
  <c r="B563" i="72"/>
  <c r="V562" i="72"/>
  <c r="R562" i="72"/>
  <c r="C562" i="72"/>
  <c r="B562" i="72"/>
  <c r="V561" i="72"/>
  <c r="R561" i="72"/>
  <c r="C561" i="72"/>
  <c r="B561" i="72"/>
  <c r="V560" i="72"/>
  <c r="R560" i="72"/>
  <c r="C560" i="72"/>
  <c r="B560" i="72"/>
  <c r="V559" i="72"/>
  <c r="R559" i="72"/>
  <c r="C559" i="72"/>
  <c r="B559" i="72"/>
  <c r="V558" i="72"/>
  <c r="R558" i="72"/>
  <c r="C558" i="72"/>
  <c r="B558" i="72"/>
  <c r="V557" i="72"/>
  <c r="R557" i="72"/>
  <c r="C557" i="72"/>
  <c r="B557" i="72"/>
  <c r="V556" i="72"/>
  <c r="R556" i="72"/>
  <c r="C556" i="72"/>
  <c r="B556" i="72"/>
  <c r="V555" i="72"/>
  <c r="R555" i="72"/>
  <c r="C555" i="72"/>
  <c r="B555" i="72"/>
  <c r="V554" i="72"/>
  <c r="R554" i="72"/>
  <c r="C554" i="72"/>
  <c r="B554" i="72"/>
  <c r="V553" i="72"/>
  <c r="R553" i="72"/>
  <c r="C553" i="72"/>
  <c r="B553" i="72"/>
  <c r="V552" i="72"/>
  <c r="R552" i="72"/>
  <c r="C552" i="72"/>
  <c r="B552" i="72"/>
  <c r="V551" i="72"/>
  <c r="R551" i="72"/>
  <c r="C551" i="72"/>
  <c r="B551" i="72"/>
  <c r="V550" i="72"/>
  <c r="R550" i="72"/>
  <c r="C550" i="72"/>
  <c r="B550" i="72"/>
  <c r="V549" i="72"/>
  <c r="R549" i="72"/>
  <c r="C549" i="72"/>
  <c r="B549" i="72"/>
  <c r="V548" i="72"/>
  <c r="R548" i="72"/>
  <c r="C548" i="72"/>
  <c r="B548" i="72"/>
  <c r="V547" i="72"/>
  <c r="R547" i="72"/>
  <c r="C547" i="72"/>
  <c r="B547" i="72"/>
  <c r="V546" i="72"/>
  <c r="R546" i="72"/>
  <c r="C546" i="72"/>
  <c r="B546" i="72"/>
  <c r="V545" i="72"/>
  <c r="R545" i="72"/>
  <c r="C545" i="72"/>
  <c r="B545" i="72"/>
  <c r="V544" i="72"/>
  <c r="R544" i="72"/>
  <c r="C544" i="72"/>
  <c r="B544" i="72"/>
  <c r="V543" i="72"/>
  <c r="R543" i="72"/>
  <c r="C543" i="72"/>
  <c r="B543" i="72"/>
  <c r="V542" i="72"/>
  <c r="R542" i="72"/>
  <c r="C542" i="72"/>
  <c r="B542" i="72"/>
  <c r="V541" i="72"/>
  <c r="R541" i="72"/>
  <c r="C541" i="72"/>
  <c r="B541" i="72"/>
  <c r="V540" i="72"/>
  <c r="R540" i="72"/>
  <c r="C540" i="72"/>
  <c r="B540" i="72"/>
  <c r="V539" i="72"/>
  <c r="R539" i="72"/>
  <c r="C539" i="72"/>
  <c r="B539" i="72"/>
  <c r="V538" i="72"/>
  <c r="R538" i="72"/>
  <c r="C538" i="72"/>
  <c r="B538" i="72"/>
  <c r="V537" i="72"/>
  <c r="R537" i="72"/>
  <c r="C537" i="72"/>
  <c r="B537" i="72"/>
  <c r="V536" i="72"/>
  <c r="R536" i="72"/>
  <c r="C536" i="72"/>
  <c r="B536" i="72"/>
  <c r="V535" i="72"/>
  <c r="R535" i="72"/>
  <c r="C535" i="72"/>
  <c r="B535" i="72"/>
  <c r="V534" i="72"/>
  <c r="R534" i="72"/>
  <c r="C534" i="72"/>
  <c r="B534" i="72"/>
  <c r="V533" i="72"/>
  <c r="R533" i="72"/>
  <c r="C533" i="72"/>
  <c r="B533" i="72"/>
  <c r="V532" i="72"/>
  <c r="R532" i="72"/>
  <c r="C532" i="72"/>
  <c r="B532" i="72"/>
  <c r="V531" i="72"/>
  <c r="R531" i="72"/>
  <c r="C531" i="72"/>
  <c r="B531" i="72"/>
  <c r="V530" i="72"/>
  <c r="R530" i="72"/>
  <c r="C530" i="72"/>
  <c r="B530" i="72"/>
  <c r="V529" i="72"/>
  <c r="R529" i="72"/>
  <c r="C529" i="72"/>
  <c r="B529" i="72"/>
  <c r="V528" i="72"/>
  <c r="R528" i="72"/>
  <c r="C528" i="72"/>
  <c r="B528" i="72"/>
  <c r="V527" i="72"/>
  <c r="R527" i="72"/>
  <c r="C527" i="72"/>
  <c r="B527" i="72"/>
  <c r="V526" i="72"/>
  <c r="R526" i="72"/>
  <c r="C526" i="72"/>
  <c r="B526" i="72"/>
  <c r="V525" i="72"/>
  <c r="R525" i="72"/>
  <c r="C525" i="72"/>
  <c r="B525" i="72"/>
  <c r="V524" i="72"/>
  <c r="R524" i="72"/>
  <c r="C524" i="72"/>
  <c r="B524" i="72"/>
  <c r="V523" i="72"/>
  <c r="R523" i="72"/>
  <c r="C523" i="72"/>
  <c r="B523" i="72"/>
  <c r="V522" i="72"/>
  <c r="R522" i="72"/>
  <c r="C522" i="72"/>
  <c r="B522" i="72"/>
  <c r="V521" i="72"/>
  <c r="R521" i="72"/>
  <c r="C521" i="72"/>
  <c r="B521" i="72"/>
  <c r="V520" i="72"/>
  <c r="R520" i="72"/>
  <c r="C520" i="72"/>
  <c r="B520" i="72"/>
  <c r="V519" i="72"/>
  <c r="R519" i="72"/>
  <c r="C519" i="72"/>
  <c r="B519" i="72"/>
  <c r="V518" i="72"/>
  <c r="R518" i="72"/>
  <c r="C518" i="72"/>
  <c r="B518" i="72"/>
  <c r="V517" i="72"/>
  <c r="R517" i="72"/>
  <c r="C517" i="72"/>
  <c r="B517" i="72"/>
  <c r="V516" i="72"/>
  <c r="R516" i="72"/>
  <c r="C516" i="72"/>
  <c r="B516" i="72"/>
  <c r="V515" i="72"/>
  <c r="R515" i="72"/>
  <c r="C515" i="72"/>
  <c r="B515" i="72"/>
  <c r="V514" i="72"/>
  <c r="R514" i="72"/>
  <c r="C514" i="72"/>
  <c r="B514" i="72"/>
  <c r="V513" i="72"/>
  <c r="R513" i="72"/>
  <c r="C513" i="72"/>
  <c r="B513" i="72"/>
  <c r="V512" i="72"/>
  <c r="R512" i="72"/>
  <c r="C512" i="72"/>
  <c r="B512" i="72"/>
  <c r="V511" i="72"/>
  <c r="R511" i="72"/>
  <c r="C511" i="72"/>
  <c r="B511" i="72"/>
  <c r="V510" i="72"/>
  <c r="R510" i="72"/>
  <c r="C510" i="72"/>
  <c r="B510" i="72"/>
  <c r="V509" i="72"/>
  <c r="R509" i="72"/>
  <c r="C509" i="72"/>
  <c r="B509" i="72"/>
  <c r="V508" i="72"/>
  <c r="R508" i="72"/>
  <c r="C508" i="72"/>
  <c r="B508" i="72"/>
  <c r="V507" i="72"/>
  <c r="R507" i="72"/>
  <c r="C507" i="72"/>
  <c r="B507" i="72"/>
  <c r="V506" i="72"/>
  <c r="R506" i="72"/>
  <c r="C506" i="72"/>
  <c r="B506" i="72"/>
  <c r="V505" i="72"/>
  <c r="R505" i="72"/>
  <c r="C505" i="72"/>
  <c r="B505" i="72"/>
  <c r="V504" i="72"/>
  <c r="R504" i="72"/>
  <c r="C504" i="72"/>
  <c r="B504" i="72"/>
  <c r="V503" i="72"/>
  <c r="R503" i="72"/>
  <c r="C503" i="72"/>
  <c r="B503" i="72"/>
  <c r="V502" i="72"/>
  <c r="R502" i="72"/>
  <c r="C502" i="72"/>
  <c r="B502" i="72"/>
  <c r="V501" i="72"/>
  <c r="R501" i="72"/>
  <c r="C501" i="72"/>
  <c r="B501" i="72"/>
  <c r="V500" i="72"/>
  <c r="R500" i="72"/>
  <c r="C500" i="72"/>
  <c r="B500" i="72"/>
  <c r="V499" i="72"/>
  <c r="R499" i="72"/>
  <c r="C499" i="72"/>
  <c r="B499" i="72"/>
  <c r="V498" i="72"/>
  <c r="R498" i="72"/>
  <c r="C498" i="72"/>
  <c r="B498" i="72"/>
  <c r="V497" i="72"/>
  <c r="R497" i="72"/>
  <c r="C497" i="72"/>
  <c r="B497" i="72"/>
  <c r="V496" i="72"/>
  <c r="R496" i="72"/>
  <c r="C496" i="72"/>
  <c r="B496" i="72"/>
  <c r="V495" i="72"/>
  <c r="R495" i="72"/>
  <c r="C495" i="72"/>
  <c r="B495" i="72"/>
  <c r="V494" i="72"/>
  <c r="R494" i="72"/>
  <c r="C494" i="72"/>
  <c r="B494" i="72"/>
  <c r="V493" i="72"/>
  <c r="R493" i="72"/>
  <c r="C493" i="72"/>
  <c r="B493" i="72"/>
  <c r="V492" i="72"/>
  <c r="R492" i="72"/>
  <c r="C492" i="72"/>
  <c r="B492" i="72"/>
  <c r="V491" i="72"/>
  <c r="R491" i="72"/>
  <c r="C491" i="72"/>
  <c r="B491" i="72"/>
  <c r="V490" i="72"/>
  <c r="R490" i="72"/>
  <c r="C490" i="72"/>
  <c r="B490" i="72"/>
  <c r="V489" i="72"/>
  <c r="R489" i="72"/>
  <c r="C489" i="72"/>
  <c r="B489" i="72"/>
  <c r="V488" i="72"/>
  <c r="R488" i="72"/>
  <c r="C488" i="72"/>
  <c r="B488" i="72"/>
  <c r="V487" i="72"/>
  <c r="R487" i="72"/>
  <c r="C487" i="72"/>
  <c r="B487" i="72"/>
  <c r="V486" i="72"/>
  <c r="R486" i="72"/>
  <c r="C486" i="72"/>
  <c r="B486" i="72"/>
  <c r="V485" i="72"/>
  <c r="R485" i="72"/>
  <c r="C485" i="72"/>
  <c r="B485" i="72"/>
  <c r="C484" i="72"/>
  <c r="B484" i="72"/>
  <c r="V483" i="72"/>
  <c r="R483" i="72"/>
  <c r="C483" i="72"/>
  <c r="B483" i="72"/>
  <c r="V482" i="72"/>
  <c r="R482" i="72"/>
  <c r="C482" i="72"/>
  <c r="B482" i="72"/>
  <c r="V481" i="72"/>
  <c r="R481" i="72"/>
  <c r="C481" i="72"/>
  <c r="B481" i="72"/>
  <c r="V480" i="72"/>
  <c r="R480" i="72"/>
  <c r="C480" i="72"/>
  <c r="B480" i="72"/>
  <c r="V479" i="72"/>
  <c r="R479" i="72"/>
  <c r="C479" i="72"/>
  <c r="B479" i="72"/>
  <c r="V478" i="72"/>
  <c r="R478" i="72"/>
  <c r="C478" i="72"/>
  <c r="B478" i="72"/>
  <c r="V477" i="72"/>
  <c r="R477" i="72"/>
  <c r="C477" i="72"/>
  <c r="B477" i="72"/>
  <c r="V476" i="72"/>
  <c r="R476" i="72"/>
  <c r="C476" i="72"/>
  <c r="B476" i="72"/>
  <c r="V475" i="72"/>
  <c r="R475" i="72"/>
  <c r="C475" i="72"/>
  <c r="B475" i="72"/>
  <c r="V474" i="72"/>
  <c r="R474" i="72"/>
  <c r="C474" i="72"/>
  <c r="B474" i="72"/>
  <c r="V473" i="72"/>
  <c r="R473" i="72"/>
  <c r="C473" i="72"/>
  <c r="B473" i="72"/>
  <c r="V472" i="72"/>
  <c r="R472" i="72"/>
  <c r="C472" i="72"/>
  <c r="B472" i="72"/>
  <c r="V471" i="72"/>
  <c r="R471" i="72"/>
  <c r="C471" i="72"/>
  <c r="B471" i="72"/>
  <c r="V470" i="72"/>
  <c r="R470" i="72"/>
  <c r="C470" i="72"/>
  <c r="B470" i="72"/>
  <c r="V469" i="72"/>
  <c r="R469" i="72"/>
  <c r="C469" i="72"/>
  <c r="B469" i="72"/>
  <c r="V468" i="72"/>
  <c r="R468" i="72"/>
  <c r="C468" i="72"/>
  <c r="B468" i="72"/>
  <c r="V467" i="72"/>
  <c r="R467" i="72"/>
  <c r="C467" i="72"/>
  <c r="B467" i="72"/>
  <c r="V466" i="72"/>
  <c r="R466" i="72"/>
  <c r="C466" i="72"/>
  <c r="B466" i="72"/>
  <c r="V465" i="72"/>
  <c r="R465" i="72"/>
  <c r="C465" i="72"/>
  <c r="B465" i="72"/>
  <c r="V464" i="72"/>
  <c r="R464" i="72"/>
  <c r="C464" i="72"/>
  <c r="B464" i="72"/>
  <c r="V463" i="72"/>
  <c r="R463" i="72"/>
  <c r="C463" i="72"/>
  <c r="B463" i="72"/>
  <c r="V462" i="72"/>
  <c r="R462" i="72"/>
  <c r="C462" i="72"/>
  <c r="B462" i="72"/>
  <c r="V461" i="72"/>
  <c r="R461" i="72"/>
  <c r="C461" i="72"/>
  <c r="B461" i="72"/>
  <c r="V460" i="72"/>
  <c r="R460" i="72"/>
  <c r="C460" i="72"/>
  <c r="B460" i="72"/>
  <c r="V459" i="72"/>
  <c r="R459" i="72"/>
  <c r="C459" i="72"/>
  <c r="B459" i="72"/>
  <c r="V458" i="72"/>
  <c r="R458" i="72"/>
  <c r="C458" i="72"/>
  <c r="B458" i="72"/>
  <c r="V457" i="72"/>
  <c r="R457" i="72"/>
  <c r="C457" i="72"/>
  <c r="B457" i="72"/>
  <c r="V456" i="72"/>
  <c r="R456" i="72"/>
  <c r="C456" i="72"/>
  <c r="B456" i="72"/>
  <c r="V455" i="72"/>
  <c r="R455" i="72"/>
  <c r="C455" i="72"/>
  <c r="B455" i="72"/>
  <c r="V454" i="72"/>
  <c r="R454" i="72"/>
  <c r="C454" i="72"/>
  <c r="B454" i="72"/>
  <c r="V453" i="72"/>
  <c r="R453" i="72"/>
  <c r="C453" i="72"/>
  <c r="B453" i="72"/>
  <c r="V452" i="72"/>
  <c r="R452" i="72"/>
  <c r="C452" i="72"/>
  <c r="B452" i="72"/>
  <c r="V451" i="72"/>
  <c r="R451" i="72"/>
  <c r="C451" i="72"/>
  <c r="B451" i="72"/>
  <c r="V450" i="72"/>
  <c r="R450" i="72"/>
  <c r="C450" i="72"/>
  <c r="B450" i="72"/>
  <c r="V449" i="72"/>
  <c r="R449" i="72"/>
  <c r="C449" i="72"/>
  <c r="B449" i="72"/>
  <c r="V448" i="72"/>
  <c r="R448" i="72"/>
  <c r="C448" i="72"/>
  <c r="B448" i="72"/>
  <c r="V447" i="72"/>
  <c r="R447" i="72"/>
  <c r="C447" i="72"/>
  <c r="B447" i="72"/>
  <c r="V446" i="72"/>
  <c r="R446" i="72"/>
  <c r="C446" i="72"/>
  <c r="B446" i="72"/>
  <c r="V445" i="72"/>
  <c r="R445" i="72"/>
  <c r="C445" i="72"/>
  <c r="B445" i="72"/>
  <c r="V444" i="72"/>
  <c r="R444" i="72"/>
  <c r="C444" i="72"/>
  <c r="B444" i="72"/>
  <c r="V443" i="72"/>
  <c r="R443" i="72"/>
  <c r="C443" i="72"/>
  <c r="B443" i="72"/>
  <c r="V442" i="72"/>
  <c r="R442" i="72"/>
  <c r="C442" i="72"/>
  <c r="B442" i="72"/>
  <c r="V441" i="72"/>
  <c r="R441" i="72"/>
  <c r="C441" i="72"/>
  <c r="B441" i="72"/>
  <c r="V440" i="72"/>
  <c r="R440" i="72"/>
  <c r="C440" i="72"/>
  <c r="B440" i="72"/>
  <c r="V439" i="72"/>
  <c r="R439" i="72"/>
  <c r="C439" i="72"/>
  <c r="B439" i="72"/>
  <c r="V438" i="72"/>
  <c r="R438" i="72"/>
  <c r="C438" i="72"/>
  <c r="B438" i="72"/>
  <c r="V437" i="72"/>
  <c r="R437" i="72"/>
  <c r="C437" i="72"/>
  <c r="B437" i="72"/>
  <c r="V436" i="72"/>
  <c r="R436" i="72"/>
  <c r="C436" i="72"/>
  <c r="B436" i="72"/>
  <c r="V435" i="72"/>
  <c r="R435" i="72"/>
  <c r="C435" i="72"/>
  <c r="B435" i="72"/>
  <c r="V434" i="72"/>
  <c r="R434" i="72"/>
  <c r="C434" i="72"/>
  <c r="B434" i="72"/>
  <c r="V433" i="72"/>
  <c r="R433" i="72"/>
  <c r="C433" i="72"/>
  <c r="B433" i="72"/>
  <c r="V432" i="72"/>
  <c r="R432" i="72"/>
  <c r="C432" i="72"/>
  <c r="B432" i="72"/>
  <c r="V431" i="72"/>
  <c r="R431" i="72"/>
  <c r="C431" i="72"/>
  <c r="B431" i="72"/>
  <c r="V430" i="72"/>
  <c r="R430" i="72"/>
  <c r="C430" i="72"/>
  <c r="B430" i="72"/>
  <c r="V429" i="72"/>
  <c r="R429" i="72"/>
  <c r="C429" i="72"/>
  <c r="B429" i="72"/>
  <c r="V428" i="72"/>
  <c r="R428" i="72"/>
  <c r="C428" i="72"/>
  <c r="B428" i="72"/>
  <c r="V427" i="72"/>
  <c r="R427" i="72"/>
  <c r="C427" i="72"/>
  <c r="B427" i="72"/>
  <c r="V426" i="72"/>
  <c r="R426" i="72"/>
  <c r="C426" i="72"/>
  <c r="B426" i="72"/>
  <c r="V425" i="72"/>
  <c r="R425" i="72"/>
  <c r="C425" i="72"/>
  <c r="B425" i="72"/>
  <c r="V424" i="72"/>
  <c r="R424" i="72"/>
  <c r="C424" i="72"/>
  <c r="B424" i="72"/>
  <c r="V423" i="72"/>
  <c r="R423" i="72"/>
  <c r="C423" i="72"/>
  <c r="B423" i="72"/>
  <c r="V422" i="72"/>
  <c r="R422" i="72"/>
  <c r="C422" i="72"/>
  <c r="B422" i="72"/>
  <c r="V421" i="72"/>
  <c r="R421" i="72"/>
  <c r="C421" i="72"/>
  <c r="B421" i="72"/>
  <c r="V420" i="72"/>
  <c r="R420" i="72"/>
  <c r="C420" i="72"/>
  <c r="B420" i="72"/>
  <c r="V419" i="72"/>
  <c r="R419" i="72"/>
  <c r="C419" i="72"/>
  <c r="B419" i="72"/>
  <c r="V418" i="72"/>
  <c r="R418" i="72"/>
  <c r="C418" i="72"/>
  <c r="B418" i="72"/>
  <c r="V417" i="72"/>
  <c r="R417" i="72"/>
  <c r="C417" i="72"/>
  <c r="B417" i="72"/>
  <c r="V416" i="72"/>
  <c r="R416" i="72"/>
  <c r="C416" i="72"/>
  <c r="B416" i="72"/>
  <c r="V415" i="72"/>
  <c r="R415" i="72"/>
  <c r="C415" i="72"/>
  <c r="B415" i="72"/>
  <c r="V414" i="72"/>
  <c r="R414" i="72"/>
  <c r="C414" i="72"/>
  <c r="B414" i="72"/>
  <c r="V413" i="72"/>
  <c r="R413" i="72"/>
  <c r="C413" i="72"/>
  <c r="B413" i="72"/>
  <c r="V412" i="72"/>
  <c r="R412" i="72"/>
  <c r="C412" i="72"/>
  <c r="B412" i="72"/>
  <c r="V411" i="72"/>
  <c r="R411" i="72"/>
  <c r="C411" i="72"/>
  <c r="B411" i="72"/>
  <c r="V410" i="72"/>
  <c r="R410" i="72"/>
  <c r="C410" i="72"/>
  <c r="B410" i="72"/>
  <c r="V409" i="72"/>
  <c r="R409" i="72"/>
  <c r="C409" i="72"/>
  <c r="B409" i="72"/>
  <c r="V408" i="72"/>
  <c r="R408" i="72"/>
  <c r="C408" i="72"/>
  <c r="B408" i="72"/>
  <c r="V407" i="72"/>
  <c r="R407" i="72"/>
  <c r="C407" i="72"/>
  <c r="B407" i="72"/>
  <c r="V406" i="72"/>
  <c r="R406" i="72"/>
  <c r="C406" i="72"/>
  <c r="B406" i="72"/>
  <c r="V405" i="72"/>
  <c r="R405" i="72"/>
  <c r="C405" i="72"/>
  <c r="B405" i="72"/>
  <c r="V404" i="72"/>
  <c r="R404" i="72"/>
  <c r="C404" i="72"/>
  <c r="B404" i="72"/>
  <c r="V403" i="72"/>
  <c r="R403" i="72"/>
  <c r="C403" i="72"/>
  <c r="B403" i="72"/>
  <c r="V402" i="72"/>
  <c r="R402" i="72"/>
  <c r="C402" i="72"/>
  <c r="B402" i="72"/>
  <c r="V401" i="72"/>
  <c r="R401" i="72"/>
  <c r="C401" i="72"/>
  <c r="B401" i="72"/>
  <c r="V400" i="72"/>
  <c r="R400" i="72"/>
  <c r="C400" i="72"/>
  <c r="B400" i="72"/>
  <c r="V399" i="72"/>
  <c r="R399" i="72"/>
  <c r="C399" i="72"/>
  <c r="B399" i="72"/>
  <c r="V398" i="72"/>
  <c r="R398" i="72"/>
  <c r="C398" i="72"/>
  <c r="B398" i="72"/>
  <c r="V397" i="72"/>
  <c r="R397" i="72"/>
  <c r="C397" i="72"/>
  <c r="B397" i="72"/>
  <c r="V396" i="72"/>
  <c r="R396" i="72"/>
  <c r="C396" i="72"/>
  <c r="B396" i="72"/>
  <c r="V395" i="72"/>
  <c r="R395" i="72"/>
  <c r="C395" i="72"/>
  <c r="B395" i="72"/>
  <c r="V394" i="72"/>
  <c r="R394" i="72"/>
  <c r="C394" i="72"/>
  <c r="B394" i="72"/>
  <c r="V393" i="72"/>
  <c r="R393" i="72"/>
  <c r="C393" i="72"/>
  <c r="B393" i="72"/>
  <c r="V392" i="72"/>
  <c r="R392" i="72"/>
  <c r="C392" i="72"/>
  <c r="B392" i="72"/>
  <c r="V391" i="72"/>
  <c r="R391" i="72"/>
  <c r="C391" i="72"/>
  <c r="B391" i="72"/>
  <c r="V390" i="72"/>
  <c r="R390" i="72"/>
  <c r="C390" i="72"/>
  <c r="B390" i="72"/>
  <c r="V389" i="72"/>
  <c r="R389" i="72"/>
  <c r="C389" i="72"/>
  <c r="B389" i="72"/>
  <c r="V388" i="72"/>
  <c r="R388" i="72"/>
  <c r="C388" i="72"/>
  <c r="B388" i="72"/>
  <c r="V387" i="72"/>
  <c r="R387" i="72"/>
  <c r="C387" i="72"/>
  <c r="B387" i="72"/>
  <c r="V386" i="72"/>
  <c r="R386" i="72"/>
  <c r="C386" i="72"/>
  <c r="B386" i="72"/>
  <c r="V385" i="72"/>
  <c r="R385" i="72"/>
  <c r="C385" i="72"/>
  <c r="B385" i="72"/>
  <c r="V384" i="72"/>
  <c r="R384" i="72"/>
  <c r="C384" i="72"/>
  <c r="B384" i="72"/>
  <c r="V383" i="72"/>
  <c r="R383" i="72"/>
  <c r="C383" i="72"/>
  <c r="B383" i="72"/>
  <c r="V382" i="72"/>
  <c r="R382" i="72"/>
  <c r="C382" i="72"/>
  <c r="B382" i="72"/>
  <c r="V381" i="72"/>
  <c r="R381" i="72"/>
  <c r="C381" i="72"/>
  <c r="B381" i="72"/>
  <c r="V380" i="72"/>
  <c r="R380" i="72"/>
  <c r="C380" i="72"/>
  <c r="B380" i="72"/>
  <c r="V379" i="72"/>
  <c r="R379" i="72"/>
  <c r="C379" i="72"/>
  <c r="B379" i="72"/>
  <c r="V378" i="72"/>
  <c r="R378" i="72"/>
  <c r="C378" i="72"/>
  <c r="B378" i="72"/>
  <c r="V377" i="72"/>
  <c r="R377" i="72"/>
  <c r="C377" i="72"/>
  <c r="B377" i="72"/>
  <c r="V376" i="72"/>
  <c r="R376" i="72"/>
  <c r="C376" i="72"/>
  <c r="B376" i="72"/>
  <c r="V375" i="72"/>
  <c r="R375" i="72"/>
  <c r="C375" i="72"/>
  <c r="B375" i="72"/>
  <c r="V374" i="72"/>
  <c r="R374" i="72"/>
  <c r="C374" i="72"/>
  <c r="B374" i="72"/>
  <c r="V373" i="72"/>
  <c r="R373" i="72"/>
  <c r="C373" i="72"/>
  <c r="B373" i="72"/>
  <c r="V372" i="72"/>
  <c r="R372" i="72"/>
  <c r="C372" i="72"/>
  <c r="B372" i="72"/>
  <c r="V371" i="72"/>
  <c r="R371" i="72"/>
  <c r="C371" i="72"/>
  <c r="B371" i="72"/>
  <c r="V370" i="72"/>
  <c r="R370" i="72"/>
  <c r="C370" i="72"/>
  <c r="B370" i="72"/>
  <c r="V369" i="72"/>
  <c r="R369" i="72"/>
  <c r="C369" i="72"/>
  <c r="B369" i="72"/>
  <c r="V368" i="72"/>
  <c r="R368" i="72"/>
  <c r="C368" i="72"/>
  <c r="B368" i="72"/>
  <c r="V367" i="72"/>
  <c r="R367" i="72"/>
  <c r="C367" i="72"/>
  <c r="B367" i="72"/>
  <c r="V366" i="72"/>
  <c r="R366" i="72"/>
  <c r="C366" i="72"/>
  <c r="B366" i="72"/>
  <c r="V365" i="72"/>
  <c r="R365" i="72"/>
  <c r="C365" i="72"/>
  <c r="B365" i="72"/>
  <c r="V364" i="72"/>
  <c r="R364" i="72"/>
  <c r="C364" i="72"/>
  <c r="B364" i="72"/>
  <c r="V363" i="72"/>
  <c r="R363" i="72"/>
  <c r="C363" i="72"/>
  <c r="B363" i="72"/>
  <c r="V362" i="72"/>
  <c r="R362" i="72"/>
  <c r="C362" i="72"/>
  <c r="B362" i="72"/>
  <c r="V361" i="72"/>
  <c r="R361" i="72"/>
  <c r="C361" i="72"/>
  <c r="B361" i="72"/>
  <c r="V360" i="72"/>
  <c r="R360" i="72"/>
  <c r="C360" i="72"/>
  <c r="B360" i="72"/>
  <c r="C359" i="72"/>
  <c r="B359" i="72"/>
  <c r="V358" i="72"/>
  <c r="R358" i="72"/>
  <c r="C358" i="72"/>
  <c r="B358" i="72"/>
  <c r="V357" i="72"/>
  <c r="R357" i="72"/>
  <c r="C357" i="72"/>
  <c r="B357" i="72"/>
  <c r="V356" i="72"/>
  <c r="R356" i="72"/>
  <c r="C356" i="72"/>
  <c r="B356" i="72"/>
  <c r="V355" i="72"/>
  <c r="R355" i="72"/>
  <c r="C355" i="72"/>
  <c r="B355" i="72"/>
  <c r="V354" i="72"/>
  <c r="R354" i="72"/>
  <c r="C354" i="72"/>
  <c r="B354" i="72"/>
  <c r="V353" i="72"/>
  <c r="R353" i="72"/>
  <c r="C353" i="72"/>
  <c r="B353" i="72"/>
  <c r="V352" i="72"/>
  <c r="R352" i="72"/>
  <c r="C352" i="72"/>
  <c r="B352" i="72"/>
  <c r="V351" i="72"/>
  <c r="R351" i="72"/>
  <c r="C351" i="72"/>
  <c r="B351" i="72"/>
  <c r="V350" i="72"/>
  <c r="R350" i="72"/>
  <c r="C350" i="72"/>
  <c r="B350" i="72"/>
  <c r="V349" i="72"/>
  <c r="R349" i="72"/>
  <c r="C349" i="72"/>
  <c r="B349" i="72"/>
  <c r="V348" i="72"/>
  <c r="R348" i="72"/>
  <c r="C348" i="72"/>
  <c r="B348" i="72"/>
  <c r="V347" i="72"/>
  <c r="R347" i="72"/>
  <c r="C347" i="72"/>
  <c r="B347" i="72"/>
  <c r="V346" i="72"/>
  <c r="R346" i="72"/>
  <c r="C346" i="72"/>
  <c r="B346" i="72"/>
  <c r="V345" i="72"/>
  <c r="R345" i="72"/>
  <c r="C345" i="72"/>
  <c r="B345" i="72"/>
  <c r="C344" i="72"/>
  <c r="B344" i="72"/>
  <c r="V343" i="72"/>
  <c r="R343" i="72"/>
  <c r="C343" i="72"/>
  <c r="B343" i="72"/>
  <c r="V342" i="72"/>
  <c r="R342" i="72"/>
  <c r="C342" i="72"/>
  <c r="B342" i="72"/>
  <c r="V341" i="72"/>
  <c r="R341" i="72"/>
  <c r="C341" i="72"/>
  <c r="B341" i="72"/>
  <c r="V340" i="72"/>
  <c r="R340" i="72"/>
  <c r="C340" i="72"/>
  <c r="B340" i="72"/>
  <c r="V339" i="72"/>
  <c r="R339" i="72"/>
  <c r="C339" i="72"/>
  <c r="B339" i="72"/>
  <c r="V338" i="72"/>
  <c r="R338" i="72"/>
  <c r="C338" i="72"/>
  <c r="B338" i="72"/>
  <c r="V337" i="72"/>
  <c r="R337" i="72"/>
  <c r="C337" i="72"/>
  <c r="B337" i="72"/>
  <c r="V336" i="72"/>
  <c r="R336" i="72"/>
  <c r="C336" i="72"/>
  <c r="B336" i="72"/>
  <c r="V335" i="72"/>
  <c r="R335" i="72"/>
  <c r="C335" i="72"/>
  <c r="B335" i="72"/>
  <c r="V334" i="72"/>
  <c r="R334" i="72"/>
  <c r="C334" i="72"/>
  <c r="B334" i="72"/>
  <c r="V333" i="72"/>
  <c r="R333" i="72"/>
  <c r="C333" i="72"/>
  <c r="B333" i="72"/>
  <c r="V332" i="72"/>
  <c r="R332" i="72"/>
  <c r="C332" i="72"/>
  <c r="B332" i="72"/>
  <c r="V331" i="72"/>
  <c r="R331" i="72"/>
  <c r="C331" i="72"/>
  <c r="B331" i="72"/>
  <c r="V330" i="72"/>
  <c r="R330" i="72"/>
  <c r="C330" i="72"/>
  <c r="B330" i="72"/>
  <c r="V329" i="72"/>
  <c r="R329" i="72"/>
  <c r="C329" i="72"/>
  <c r="B329" i="72"/>
  <c r="V328" i="72"/>
  <c r="R328" i="72"/>
  <c r="C328" i="72"/>
  <c r="B328" i="72"/>
  <c r="V327" i="72"/>
  <c r="R327" i="72"/>
  <c r="C327" i="72"/>
  <c r="B327" i="72"/>
  <c r="V326" i="72"/>
  <c r="R326" i="72"/>
  <c r="C326" i="72"/>
  <c r="B326" i="72"/>
  <c r="V325" i="72"/>
  <c r="R325" i="72"/>
  <c r="C325" i="72"/>
  <c r="B325" i="72"/>
  <c r="V324" i="72"/>
  <c r="R324" i="72"/>
  <c r="C324" i="72"/>
  <c r="B324" i="72"/>
  <c r="V323" i="72"/>
  <c r="R323" i="72"/>
  <c r="C323" i="72"/>
  <c r="B323" i="72"/>
  <c r="V322" i="72"/>
  <c r="R322" i="72"/>
  <c r="C322" i="72"/>
  <c r="B322" i="72"/>
  <c r="V321" i="72"/>
  <c r="R321" i="72"/>
  <c r="C321" i="72"/>
  <c r="B321" i="72"/>
  <c r="V320" i="72"/>
  <c r="R320" i="72"/>
  <c r="C320" i="72"/>
  <c r="B320" i="72"/>
  <c r="V319" i="72"/>
  <c r="R319" i="72"/>
  <c r="C319" i="72"/>
  <c r="B319" i="72"/>
  <c r="C318" i="72"/>
  <c r="B318" i="72"/>
  <c r="V317" i="72"/>
  <c r="R317" i="72"/>
  <c r="C317" i="72"/>
  <c r="B317" i="72"/>
  <c r="V316" i="72"/>
  <c r="R316" i="72"/>
  <c r="C316" i="72"/>
  <c r="B316" i="72"/>
  <c r="V315" i="72"/>
  <c r="R315" i="72"/>
  <c r="C315" i="72"/>
  <c r="B315" i="72"/>
  <c r="V314" i="72"/>
  <c r="R314" i="72"/>
  <c r="C314" i="72"/>
  <c r="B314" i="72"/>
  <c r="V313" i="72"/>
  <c r="R313" i="72"/>
  <c r="C313" i="72"/>
  <c r="B313" i="72"/>
  <c r="V312" i="72"/>
  <c r="R312" i="72"/>
  <c r="C312" i="72"/>
  <c r="B312" i="72"/>
  <c r="V311" i="72"/>
  <c r="R311" i="72"/>
  <c r="C311" i="72"/>
  <c r="B311" i="72"/>
  <c r="V310" i="72"/>
  <c r="R310" i="72"/>
  <c r="C310" i="72"/>
  <c r="B310" i="72"/>
  <c r="V309" i="72"/>
  <c r="R309" i="72"/>
  <c r="C309" i="72"/>
  <c r="B309" i="72"/>
  <c r="V308" i="72"/>
  <c r="R308" i="72"/>
  <c r="C308" i="72"/>
  <c r="B308" i="72"/>
  <c r="V307" i="72"/>
  <c r="R307" i="72"/>
  <c r="C307" i="72"/>
  <c r="B307" i="72"/>
  <c r="V306" i="72"/>
  <c r="R306" i="72"/>
  <c r="C306" i="72"/>
  <c r="B306" i="72"/>
  <c r="V305" i="72"/>
  <c r="R305" i="72"/>
  <c r="C305" i="72"/>
  <c r="B305" i="72"/>
  <c r="V304" i="72"/>
  <c r="R304" i="72"/>
  <c r="C304" i="72"/>
  <c r="B304" i="72"/>
  <c r="V303" i="72"/>
  <c r="R303" i="72"/>
  <c r="C303" i="72"/>
  <c r="B303" i="72"/>
  <c r="V302" i="72"/>
  <c r="R302" i="72"/>
  <c r="C302" i="72"/>
  <c r="B302" i="72"/>
  <c r="V301" i="72"/>
  <c r="R301" i="72"/>
  <c r="C301" i="72"/>
  <c r="B301" i="72"/>
  <c r="V300" i="72"/>
  <c r="R300" i="72"/>
  <c r="C300" i="72"/>
  <c r="B300" i="72"/>
  <c r="V299" i="72"/>
  <c r="R299" i="72"/>
  <c r="C299" i="72"/>
  <c r="B299" i="72"/>
  <c r="V298" i="72"/>
  <c r="R298" i="72"/>
  <c r="C298" i="72"/>
  <c r="B298" i="72"/>
  <c r="V297" i="72"/>
  <c r="R297" i="72"/>
  <c r="C297" i="72"/>
  <c r="B297" i="72"/>
  <c r="V296" i="72"/>
  <c r="R296" i="72"/>
  <c r="C296" i="72"/>
  <c r="B296" i="72"/>
  <c r="V295" i="72"/>
  <c r="R295" i="72"/>
  <c r="C295" i="72"/>
  <c r="B295" i="72"/>
  <c r="V294" i="72"/>
  <c r="R294" i="72"/>
  <c r="C294" i="72"/>
  <c r="B294" i="72"/>
  <c r="V293" i="72"/>
  <c r="R293" i="72"/>
  <c r="C293" i="72"/>
  <c r="B293" i="72"/>
  <c r="V292" i="72"/>
  <c r="R292" i="72"/>
  <c r="C292" i="72"/>
  <c r="B292" i="72"/>
  <c r="V291" i="72"/>
  <c r="R291" i="72"/>
  <c r="C291" i="72"/>
  <c r="B291" i="72"/>
  <c r="V290" i="72"/>
  <c r="R290" i="72"/>
  <c r="C290" i="72"/>
  <c r="B290" i="72"/>
  <c r="V289" i="72"/>
  <c r="R289" i="72"/>
  <c r="C289" i="72"/>
  <c r="B289" i="72"/>
  <c r="V288" i="72"/>
  <c r="R288" i="72"/>
  <c r="C288" i="72"/>
  <c r="B288" i="72"/>
  <c r="V287" i="72"/>
  <c r="R287" i="72"/>
  <c r="C287" i="72"/>
  <c r="B287" i="72"/>
  <c r="V286" i="72"/>
  <c r="R286" i="72"/>
  <c r="C286" i="72"/>
  <c r="B286" i="72"/>
  <c r="V285" i="72"/>
  <c r="R285" i="72"/>
  <c r="C285" i="72"/>
  <c r="B285" i="72"/>
  <c r="V284" i="72"/>
  <c r="R284" i="72"/>
  <c r="C284" i="72"/>
  <c r="B284" i="72"/>
  <c r="V283" i="72"/>
  <c r="R283" i="72"/>
  <c r="C283" i="72"/>
  <c r="B283" i="72"/>
  <c r="V282" i="72"/>
  <c r="R282" i="72"/>
  <c r="C282" i="72"/>
  <c r="B282" i="72"/>
  <c r="V281" i="72"/>
  <c r="R281" i="72"/>
  <c r="C281" i="72"/>
  <c r="B281" i="72"/>
  <c r="V280" i="72"/>
  <c r="R280" i="72"/>
  <c r="C280" i="72"/>
  <c r="B280" i="72"/>
  <c r="V279" i="72"/>
  <c r="R279" i="72"/>
  <c r="C279" i="72"/>
  <c r="B279" i="72"/>
  <c r="V278" i="72"/>
  <c r="R278" i="72"/>
  <c r="C278" i="72"/>
  <c r="B278" i="72"/>
  <c r="V277" i="72"/>
  <c r="R277" i="72"/>
  <c r="C277" i="72"/>
  <c r="B277" i="72"/>
  <c r="V276" i="72"/>
  <c r="R276" i="72"/>
  <c r="C276" i="72"/>
  <c r="B276" i="72"/>
  <c r="V275" i="72"/>
  <c r="R275" i="72"/>
  <c r="C275" i="72"/>
  <c r="B275" i="72"/>
  <c r="V274" i="72"/>
  <c r="R274" i="72"/>
  <c r="C274" i="72"/>
  <c r="B274" i="72"/>
  <c r="V273" i="72"/>
  <c r="R273" i="72"/>
  <c r="C273" i="72"/>
  <c r="B273" i="72"/>
  <c r="V272" i="72"/>
  <c r="R272" i="72"/>
  <c r="C272" i="72"/>
  <c r="B272" i="72"/>
  <c r="V271" i="72"/>
  <c r="R271" i="72"/>
  <c r="C271" i="72"/>
  <c r="B271" i="72"/>
  <c r="V270" i="72"/>
  <c r="R270" i="72"/>
  <c r="C270" i="72"/>
  <c r="B270" i="72"/>
  <c r="V269" i="72"/>
  <c r="R269" i="72"/>
  <c r="C269" i="72"/>
  <c r="B269" i="72"/>
  <c r="V268" i="72"/>
  <c r="R268" i="72"/>
  <c r="C268" i="72"/>
  <c r="B268" i="72"/>
  <c r="V267" i="72"/>
  <c r="R267" i="72"/>
  <c r="C267" i="72"/>
  <c r="B267" i="72"/>
  <c r="V266" i="72"/>
  <c r="R266" i="72"/>
  <c r="C266" i="72"/>
  <c r="B266" i="72"/>
  <c r="V265" i="72"/>
  <c r="R265" i="72"/>
  <c r="C265" i="72"/>
  <c r="B265" i="72"/>
  <c r="V264" i="72"/>
  <c r="R264" i="72"/>
  <c r="C264" i="72"/>
  <c r="B264" i="72"/>
  <c r="V263" i="72"/>
  <c r="R263" i="72"/>
  <c r="C263" i="72"/>
  <c r="B263" i="72"/>
  <c r="V262" i="72"/>
  <c r="R262" i="72"/>
  <c r="C262" i="72"/>
  <c r="B262" i="72"/>
  <c r="V261" i="72"/>
  <c r="R261" i="72"/>
  <c r="C261" i="72"/>
  <c r="B261" i="72"/>
  <c r="V260" i="72"/>
  <c r="R260" i="72"/>
  <c r="C260" i="72"/>
  <c r="B260" i="72"/>
  <c r="V259" i="72"/>
  <c r="R259" i="72"/>
  <c r="C259" i="72"/>
  <c r="B259" i="72"/>
  <c r="V258" i="72"/>
  <c r="R258" i="72"/>
  <c r="C258" i="72"/>
  <c r="B258" i="72"/>
  <c r="V257" i="72"/>
  <c r="R257" i="72"/>
  <c r="C257" i="72"/>
  <c r="B257" i="72"/>
  <c r="V256" i="72"/>
  <c r="R256" i="72"/>
  <c r="C256" i="72"/>
  <c r="B256" i="72"/>
  <c r="V255" i="72"/>
  <c r="R255" i="72"/>
  <c r="C255" i="72"/>
  <c r="B255" i="72"/>
  <c r="V254" i="72"/>
  <c r="R254" i="72"/>
  <c r="C254" i="72"/>
  <c r="B254" i="72"/>
  <c r="V253" i="72"/>
  <c r="R253" i="72"/>
  <c r="C253" i="72"/>
  <c r="B253" i="72"/>
  <c r="V252" i="72"/>
  <c r="R252" i="72"/>
  <c r="C252" i="72"/>
  <c r="B252" i="72"/>
  <c r="V251" i="72"/>
  <c r="R251" i="72"/>
  <c r="C251" i="72"/>
  <c r="B251" i="72"/>
  <c r="V250" i="72"/>
  <c r="R250" i="72"/>
  <c r="C250" i="72"/>
  <c r="B250" i="72"/>
  <c r="V249" i="72"/>
  <c r="R249" i="72"/>
  <c r="C249" i="72"/>
  <c r="B249" i="72"/>
  <c r="V248" i="72"/>
  <c r="R248" i="72"/>
  <c r="C248" i="72"/>
  <c r="B248" i="72"/>
  <c r="V247" i="72"/>
  <c r="R247" i="72"/>
  <c r="C247" i="72"/>
  <c r="B247" i="72"/>
  <c r="V246" i="72"/>
  <c r="R246" i="72"/>
  <c r="C246" i="72"/>
  <c r="B246" i="72"/>
  <c r="V245" i="72"/>
  <c r="R245" i="72"/>
  <c r="C245" i="72"/>
  <c r="B245" i="72"/>
  <c r="V244" i="72"/>
  <c r="R244" i="72"/>
  <c r="C244" i="72"/>
  <c r="B244" i="72"/>
  <c r="V243" i="72"/>
  <c r="R243" i="72"/>
  <c r="C243" i="72"/>
  <c r="B243" i="72"/>
  <c r="V242" i="72"/>
  <c r="R242" i="72"/>
  <c r="C242" i="72"/>
  <c r="B242" i="72"/>
  <c r="V241" i="72"/>
  <c r="R241" i="72"/>
  <c r="C241" i="72"/>
  <c r="B241" i="72"/>
  <c r="V240" i="72"/>
  <c r="R240" i="72"/>
  <c r="C240" i="72"/>
  <c r="B240" i="72"/>
  <c r="V239" i="72"/>
  <c r="R239" i="72"/>
  <c r="C239" i="72"/>
  <c r="B239" i="72"/>
  <c r="V238" i="72"/>
  <c r="R238" i="72"/>
  <c r="C238" i="72"/>
  <c r="B238" i="72"/>
  <c r="V237" i="72"/>
  <c r="R237" i="72"/>
  <c r="C237" i="72"/>
  <c r="B237" i="72"/>
  <c r="V236" i="72"/>
  <c r="R236" i="72"/>
  <c r="C236" i="72"/>
  <c r="B236" i="72"/>
  <c r="V235" i="72"/>
  <c r="R235" i="72"/>
  <c r="C235" i="72"/>
  <c r="B235" i="72"/>
  <c r="V234" i="72"/>
  <c r="R234" i="72"/>
  <c r="C234" i="72"/>
  <c r="B234" i="72"/>
  <c r="V233" i="72"/>
  <c r="R233" i="72"/>
  <c r="C233" i="72"/>
  <c r="B233" i="72"/>
  <c r="V232" i="72"/>
  <c r="R232" i="72"/>
  <c r="C232" i="72"/>
  <c r="B232" i="72"/>
  <c r="V231" i="72"/>
  <c r="R231" i="72"/>
  <c r="C231" i="72"/>
  <c r="B231" i="72"/>
  <c r="V230" i="72"/>
  <c r="R230" i="72"/>
  <c r="C230" i="72"/>
  <c r="B230" i="72"/>
  <c r="V229" i="72"/>
  <c r="R229" i="72"/>
  <c r="C229" i="72"/>
  <c r="B229" i="72"/>
  <c r="V228" i="72"/>
  <c r="R228" i="72"/>
  <c r="C228" i="72"/>
  <c r="B228" i="72"/>
  <c r="V227" i="72"/>
  <c r="R227" i="72"/>
  <c r="C227" i="72"/>
  <c r="B227" i="72"/>
  <c r="V226" i="72"/>
  <c r="R226" i="72"/>
  <c r="C226" i="72"/>
  <c r="B226" i="72"/>
  <c r="V225" i="72"/>
  <c r="R225" i="72"/>
  <c r="C225" i="72"/>
  <c r="B225" i="72"/>
  <c r="V224" i="72"/>
  <c r="R224" i="72"/>
  <c r="C224" i="72"/>
  <c r="B224" i="72"/>
  <c r="V223" i="72"/>
  <c r="R223" i="72"/>
  <c r="C223" i="72"/>
  <c r="B223" i="72"/>
  <c r="V222" i="72"/>
  <c r="R222" i="72"/>
  <c r="C222" i="72"/>
  <c r="B222" i="72"/>
  <c r="V221" i="72"/>
  <c r="R221" i="72"/>
  <c r="C221" i="72"/>
  <c r="B221" i="72"/>
  <c r="V220" i="72"/>
  <c r="R220" i="72"/>
  <c r="C220" i="72"/>
  <c r="B220" i="72"/>
  <c r="V219" i="72"/>
  <c r="R219" i="72"/>
  <c r="C219" i="72"/>
  <c r="B219" i="72"/>
  <c r="V218" i="72"/>
  <c r="R218" i="72"/>
  <c r="C218" i="72"/>
  <c r="B218" i="72"/>
  <c r="V217" i="72"/>
  <c r="R217" i="72"/>
  <c r="C217" i="72"/>
  <c r="B217" i="72"/>
  <c r="V216" i="72"/>
  <c r="R216" i="72"/>
  <c r="C216" i="72"/>
  <c r="B216" i="72"/>
  <c r="V215" i="72"/>
  <c r="R215" i="72"/>
  <c r="C215" i="72"/>
  <c r="B215" i="72"/>
  <c r="V214" i="72"/>
  <c r="R214" i="72"/>
  <c r="C214" i="72"/>
  <c r="B214" i="72"/>
  <c r="V213" i="72"/>
  <c r="R213" i="72"/>
  <c r="C213" i="72"/>
  <c r="B213" i="72"/>
  <c r="V212" i="72"/>
  <c r="R212" i="72"/>
  <c r="C212" i="72"/>
  <c r="B212" i="72"/>
  <c r="V211" i="72"/>
  <c r="R211" i="72"/>
  <c r="C211" i="72"/>
  <c r="B211" i="72"/>
  <c r="V210" i="72"/>
  <c r="R210" i="72"/>
  <c r="C210" i="72"/>
  <c r="B210" i="72"/>
  <c r="V209" i="72"/>
  <c r="R209" i="72"/>
  <c r="C209" i="72"/>
  <c r="B209" i="72"/>
  <c r="V208" i="72"/>
  <c r="R208" i="72"/>
  <c r="C208" i="72"/>
  <c r="B208" i="72"/>
  <c r="V207" i="72"/>
  <c r="R207" i="72"/>
  <c r="C207" i="72"/>
  <c r="B207" i="72"/>
  <c r="V206" i="72"/>
  <c r="R206" i="72"/>
  <c r="C206" i="72"/>
  <c r="B206" i="72"/>
  <c r="V205" i="72"/>
  <c r="R205" i="72"/>
  <c r="C205" i="72"/>
  <c r="B205" i="72"/>
  <c r="V204" i="72"/>
  <c r="R204" i="72"/>
  <c r="C204" i="72"/>
  <c r="B204" i="72"/>
  <c r="V203" i="72"/>
  <c r="R203" i="72"/>
  <c r="C203" i="72"/>
  <c r="B203" i="72"/>
  <c r="V202" i="72"/>
  <c r="R202" i="72"/>
  <c r="C202" i="72"/>
  <c r="B202" i="72"/>
  <c r="V201" i="72"/>
  <c r="R201" i="72"/>
  <c r="C201" i="72"/>
  <c r="B201" i="72"/>
  <c r="V200" i="72"/>
  <c r="R200" i="72"/>
  <c r="C200" i="72"/>
  <c r="B200" i="72"/>
  <c r="V199" i="72"/>
  <c r="R199" i="72"/>
  <c r="C199" i="72"/>
  <c r="B199" i="72"/>
  <c r="V198" i="72"/>
  <c r="R198" i="72"/>
  <c r="C198" i="72"/>
  <c r="B198" i="72"/>
  <c r="V197" i="72"/>
  <c r="R197" i="72"/>
  <c r="C197" i="72"/>
  <c r="B197" i="72"/>
  <c r="V196" i="72"/>
  <c r="R196" i="72"/>
  <c r="C196" i="72"/>
  <c r="B196" i="72"/>
  <c r="V195" i="72"/>
  <c r="R195" i="72"/>
  <c r="C195" i="72"/>
  <c r="B195" i="72"/>
  <c r="V194" i="72"/>
  <c r="R194" i="72"/>
  <c r="C194" i="72"/>
  <c r="B194" i="72"/>
  <c r="V193" i="72"/>
  <c r="R193" i="72"/>
  <c r="C193" i="72"/>
  <c r="B193" i="72"/>
  <c r="V192" i="72"/>
  <c r="R192" i="72"/>
  <c r="C192" i="72"/>
  <c r="B192" i="72"/>
  <c r="V191" i="72"/>
  <c r="R191" i="72"/>
  <c r="C191" i="72"/>
  <c r="B191" i="72"/>
  <c r="V190" i="72"/>
  <c r="R190" i="72"/>
  <c r="C190" i="72"/>
  <c r="B190" i="72"/>
  <c r="V189" i="72"/>
  <c r="R189" i="72"/>
  <c r="C189" i="72"/>
  <c r="B189" i="72"/>
  <c r="V188" i="72"/>
  <c r="R188" i="72"/>
  <c r="C188" i="72"/>
  <c r="B188" i="72"/>
  <c r="V187" i="72"/>
  <c r="R187" i="72"/>
  <c r="C187" i="72"/>
  <c r="B187" i="72"/>
  <c r="V186" i="72"/>
  <c r="R186" i="72"/>
  <c r="C186" i="72"/>
  <c r="B186" i="72"/>
  <c r="V185" i="72"/>
  <c r="R185" i="72"/>
  <c r="C185" i="72"/>
  <c r="B185" i="72"/>
  <c r="V184" i="72"/>
  <c r="R184" i="72"/>
  <c r="C184" i="72"/>
  <c r="B184" i="72"/>
  <c r="V183" i="72"/>
  <c r="R183" i="72"/>
  <c r="C183" i="72"/>
  <c r="B183" i="72"/>
  <c r="V182" i="72"/>
  <c r="R182" i="72"/>
  <c r="C182" i="72"/>
  <c r="B182" i="72"/>
  <c r="V181" i="72"/>
  <c r="R181" i="72"/>
  <c r="C181" i="72"/>
  <c r="B181" i="72"/>
  <c r="V180" i="72"/>
  <c r="R180" i="72"/>
  <c r="C180" i="72"/>
  <c r="B180" i="72"/>
  <c r="V179" i="72"/>
  <c r="R179" i="72"/>
  <c r="C179" i="72"/>
  <c r="B179" i="72"/>
  <c r="V178" i="72"/>
  <c r="R178" i="72"/>
  <c r="C178" i="72"/>
  <c r="B178" i="72"/>
  <c r="V177" i="72"/>
  <c r="R177" i="72"/>
  <c r="C177" i="72"/>
  <c r="B177" i="72"/>
  <c r="V176" i="72"/>
  <c r="R176" i="72"/>
  <c r="C176" i="72"/>
  <c r="B176" i="72"/>
  <c r="V175" i="72"/>
  <c r="R175" i="72"/>
  <c r="C175" i="72"/>
  <c r="B175" i="72"/>
  <c r="V174" i="72"/>
  <c r="R174" i="72"/>
  <c r="C174" i="72"/>
  <c r="B174" i="72"/>
  <c r="V173" i="72"/>
  <c r="R173" i="72"/>
  <c r="C173" i="72"/>
  <c r="B173" i="72"/>
  <c r="V172" i="72"/>
  <c r="R172" i="72"/>
  <c r="C172" i="72"/>
  <c r="B172" i="72"/>
  <c r="V171" i="72"/>
  <c r="R171" i="72"/>
  <c r="C171" i="72"/>
  <c r="B171" i="72"/>
  <c r="V170" i="72"/>
  <c r="R170" i="72"/>
  <c r="C170" i="72"/>
  <c r="B170" i="72"/>
  <c r="V169" i="72"/>
  <c r="R169" i="72"/>
  <c r="C169" i="72"/>
  <c r="B169" i="72"/>
  <c r="V168" i="72"/>
  <c r="R168" i="72"/>
  <c r="C168" i="72"/>
  <c r="B168" i="72"/>
  <c r="V167" i="72"/>
  <c r="R167" i="72"/>
  <c r="C167" i="72"/>
  <c r="B167" i="72"/>
  <c r="V166" i="72"/>
  <c r="R166" i="72"/>
  <c r="C166" i="72"/>
  <c r="B166" i="72"/>
  <c r="V165" i="72"/>
  <c r="R165" i="72"/>
  <c r="C165" i="72"/>
  <c r="B165" i="72"/>
  <c r="V164" i="72"/>
  <c r="R164" i="72"/>
  <c r="C164" i="72"/>
  <c r="B164" i="72"/>
  <c r="V163" i="72"/>
  <c r="R163" i="72"/>
  <c r="C163" i="72"/>
  <c r="B163" i="72"/>
  <c r="V162" i="72"/>
  <c r="R162" i="72"/>
  <c r="C162" i="72"/>
  <c r="B162" i="72"/>
  <c r="V161" i="72"/>
  <c r="R161" i="72"/>
  <c r="C161" i="72"/>
  <c r="B161" i="72"/>
  <c r="V160" i="72"/>
  <c r="R160" i="72"/>
  <c r="C160" i="72"/>
  <c r="B160" i="72"/>
  <c r="V159" i="72"/>
  <c r="R159" i="72"/>
  <c r="C159" i="72"/>
  <c r="B159" i="72"/>
  <c r="V158" i="72"/>
  <c r="R158" i="72"/>
  <c r="C158" i="72"/>
  <c r="B158" i="72"/>
  <c r="V157" i="72"/>
  <c r="R157" i="72"/>
  <c r="C157" i="72"/>
  <c r="B157" i="72"/>
  <c r="V156" i="72"/>
  <c r="R156" i="72"/>
  <c r="C156" i="72"/>
  <c r="B156" i="72"/>
  <c r="V155" i="72"/>
  <c r="R155" i="72"/>
  <c r="C155" i="72"/>
  <c r="B155" i="72"/>
  <c r="V154" i="72"/>
  <c r="R154" i="72"/>
  <c r="C154" i="72"/>
  <c r="B154" i="72"/>
  <c r="V153" i="72"/>
  <c r="R153" i="72"/>
  <c r="C153" i="72"/>
  <c r="B153" i="72"/>
  <c r="V152" i="72"/>
  <c r="R152" i="72"/>
  <c r="C152" i="72"/>
  <c r="B152" i="72"/>
  <c r="V151" i="72"/>
  <c r="R151" i="72"/>
  <c r="C151" i="72"/>
  <c r="B151" i="72"/>
  <c r="V150" i="72"/>
  <c r="R150" i="72"/>
  <c r="C150" i="72"/>
  <c r="B150" i="72"/>
  <c r="V149" i="72"/>
  <c r="R149" i="72"/>
  <c r="C149" i="72"/>
  <c r="B149" i="72"/>
  <c r="V148" i="72"/>
  <c r="R148" i="72"/>
  <c r="C148" i="72"/>
  <c r="B148" i="72"/>
  <c r="V147" i="72"/>
  <c r="R147" i="72"/>
  <c r="C147" i="72"/>
  <c r="B147" i="72"/>
  <c r="V146" i="72"/>
  <c r="R146" i="72"/>
  <c r="C146" i="72"/>
  <c r="B146" i="72"/>
  <c r="V145" i="72"/>
  <c r="R145" i="72"/>
  <c r="C145" i="72"/>
  <c r="B145" i="72"/>
  <c r="V144" i="72"/>
  <c r="R144" i="72"/>
  <c r="C144" i="72"/>
  <c r="B144" i="72"/>
  <c r="V143" i="72"/>
  <c r="R143" i="72"/>
  <c r="C143" i="72"/>
  <c r="B143" i="72"/>
  <c r="V142" i="72"/>
  <c r="R142" i="72"/>
  <c r="C142" i="72"/>
  <c r="B142" i="72"/>
  <c r="V141" i="72"/>
  <c r="R141" i="72"/>
  <c r="C141" i="72"/>
  <c r="B141" i="72"/>
  <c r="V140" i="72"/>
  <c r="R140" i="72"/>
  <c r="C140" i="72"/>
  <c r="B140" i="72"/>
  <c r="V139" i="72"/>
  <c r="R139" i="72"/>
  <c r="C139" i="72"/>
  <c r="B139" i="72"/>
  <c r="V138" i="72"/>
  <c r="R138" i="72"/>
  <c r="C138" i="72"/>
  <c r="B138" i="72"/>
  <c r="V137" i="72"/>
  <c r="R137" i="72"/>
  <c r="C137" i="72"/>
  <c r="B137" i="72"/>
  <c r="V136" i="72"/>
  <c r="R136" i="72"/>
  <c r="C136" i="72"/>
  <c r="B136" i="72"/>
  <c r="V135" i="72"/>
  <c r="R135" i="72"/>
  <c r="C135" i="72"/>
  <c r="B135" i="72"/>
  <c r="V134" i="72"/>
  <c r="R134" i="72"/>
  <c r="C134" i="72"/>
  <c r="B134" i="72"/>
  <c r="V133" i="72"/>
  <c r="R133" i="72"/>
  <c r="C133" i="72"/>
  <c r="B133" i="72"/>
  <c r="V132" i="72"/>
  <c r="R132" i="72"/>
  <c r="C132" i="72"/>
  <c r="B132" i="72"/>
  <c r="V131" i="72"/>
  <c r="R131" i="72"/>
  <c r="C131" i="72"/>
  <c r="B131" i="72"/>
  <c r="V130" i="72"/>
  <c r="R130" i="72"/>
  <c r="C130" i="72"/>
  <c r="B130" i="72"/>
  <c r="V129" i="72"/>
  <c r="R129" i="72"/>
  <c r="C129" i="72"/>
  <c r="B129" i="72"/>
  <c r="V128" i="72"/>
  <c r="R128" i="72"/>
  <c r="C128" i="72"/>
  <c r="B128" i="72"/>
  <c r="V127" i="72"/>
  <c r="R127" i="72"/>
  <c r="C127" i="72"/>
  <c r="B127" i="72"/>
  <c r="V126" i="72"/>
  <c r="R126" i="72"/>
  <c r="C126" i="72"/>
  <c r="B126" i="72"/>
  <c r="V125" i="72"/>
  <c r="R125" i="72"/>
  <c r="C125" i="72"/>
  <c r="B125" i="72"/>
  <c r="V124" i="72"/>
  <c r="R124" i="72"/>
  <c r="C124" i="72"/>
  <c r="B124" i="72"/>
  <c r="V123" i="72"/>
  <c r="R123" i="72"/>
  <c r="C123" i="72"/>
  <c r="B123" i="72"/>
  <c r="V122" i="72"/>
  <c r="R122" i="72"/>
  <c r="C122" i="72"/>
  <c r="B122" i="72"/>
  <c r="V121" i="72"/>
  <c r="R121" i="72"/>
  <c r="C121" i="72"/>
  <c r="B121" i="72"/>
  <c r="V120" i="72"/>
  <c r="R120" i="72"/>
  <c r="C120" i="72"/>
  <c r="B120" i="72"/>
  <c r="V119" i="72"/>
  <c r="R119" i="72"/>
  <c r="C119" i="72"/>
  <c r="B119" i="72"/>
  <c r="V118" i="72"/>
  <c r="R118" i="72"/>
  <c r="C118" i="72"/>
  <c r="B118" i="72"/>
  <c r="V117" i="72"/>
  <c r="R117" i="72"/>
  <c r="C117" i="72"/>
  <c r="B117" i="72"/>
  <c r="V116" i="72"/>
  <c r="R116" i="72"/>
  <c r="C116" i="72"/>
  <c r="B116" i="72"/>
  <c r="V115" i="72"/>
  <c r="R115" i="72"/>
  <c r="C115" i="72"/>
  <c r="B115" i="72"/>
  <c r="V114" i="72"/>
  <c r="R114" i="72"/>
  <c r="C114" i="72"/>
  <c r="B114" i="72"/>
  <c r="V113" i="72"/>
  <c r="R113" i="72"/>
  <c r="C113" i="72"/>
  <c r="B113" i="72"/>
  <c r="V112" i="72"/>
  <c r="R112" i="72"/>
  <c r="C112" i="72"/>
  <c r="B112" i="72"/>
  <c r="V111" i="72"/>
  <c r="R111" i="72"/>
  <c r="C111" i="72"/>
  <c r="B111" i="72"/>
  <c r="V110" i="72"/>
  <c r="R110" i="72"/>
  <c r="C110" i="72"/>
  <c r="B110" i="72"/>
  <c r="V109" i="72"/>
  <c r="R109" i="72"/>
  <c r="C109" i="72"/>
  <c r="B109" i="72"/>
  <c r="V108" i="72"/>
  <c r="R108" i="72"/>
  <c r="C108" i="72"/>
  <c r="B108" i="72"/>
  <c r="V107" i="72"/>
  <c r="R107" i="72"/>
  <c r="C107" i="72"/>
  <c r="B107" i="72"/>
  <c r="V106" i="72"/>
  <c r="R106" i="72"/>
  <c r="C106" i="72"/>
  <c r="B106" i="72"/>
  <c r="V105" i="72"/>
  <c r="R105" i="72"/>
  <c r="C105" i="72"/>
  <c r="B105" i="72"/>
  <c r="V104" i="72"/>
  <c r="R104" i="72"/>
  <c r="C104" i="72"/>
  <c r="B104" i="72"/>
  <c r="V103" i="72"/>
  <c r="R103" i="72"/>
  <c r="C103" i="72"/>
  <c r="B103" i="72"/>
  <c r="V102" i="72"/>
  <c r="R102" i="72"/>
  <c r="C102" i="72"/>
  <c r="B102" i="72"/>
  <c r="V101" i="72"/>
  <c r="R101" i="72"/>
  <c r="C101" i="72"/>
  <c r="B101" i="72"/>
  <c r="V100" i="72"/>
  <c r="R100" i="72"/>
  <c r="C100" i="72"/>
  <c r="B100" i="72"/>
  <c r="V99" i="72"/>
  <c r="R99" i="72"/>
  <c r="C99" i="72"/>
  <c r="B99" i="72"/>
  <c r="V98" i="72"/>
  <c r="R98" i="72"/>
  <c r="C98" i="72"/>
  <c r="B98" i="72"/>
  <c r="V97" i="72"/>
  <c r="R97" i="72"/>
  <c r="C97" i="72"/>
  <c r="B97" i="72"/>
  <c r="V96" i="72"/>
  <c r="R96" i="72"/>
  <c r="C96" i="72"/>
  <c r="B96" i="72"/>
  <c r="V95" i="72"/>
  <c r="R95" i="72"/>
  <c r="C95" i="72"/>
  <c r="B95" i="72"/>
  <c r="V94" i="72"/>
  <c r="R94" i="72"/>
  <c r="C94" i="72"/>
  <c r="B94" i="72"/>
  <c r="V93" i="72"/>
  <c r="R93" i="72"/>
  <c r="C93" i="72"/>
  <c r="B93" i="72"/>
  <c r="V92" i="72"/>
  <c r="R92" i="72"/>
  <c r="C92" i="72"/>
  <c r="B92" i="72"/>
  <c r="V91" i="72"/>
  <c r="R91" i="72"/>
  <c r="C91" i="72"/>
  <c r="B91" i="72"/>
  <c r="V90" i="72"/>
  <c r="R90" i="72"/>
  <c r="C90" i="72"/>
  <c r="B90" i="72"/>
  <c r="V89" i="72"/>
  <c r="R89" i="72"/>
  <c r="C89" i="72"/>
  <c r="B89" i="72"/>
  <c r="V88" i="72"/>
  <c r="R88" i="72"/>
  <c r="C88" i="72"/>
  <c r="B88" i="72"/>
  <c r="V87" i="72"/>
  <c r="R87" i="72"/>
  <c r="C87" i="72"/>
  <c r="B87" i="72"/>
  <c r="V86" i="72"/>
  <c r="R86" i="72"/>
  <c r="C86" i="72"/>
  <c r="B86" i="72"/>
  <c r="V85" i="72"/>
  <c r="R85" i="72"/>
  <c r="C85" i="72"/>
  <c r="B85" i="72"/>
  <c r="V84" i="72"/>
  <c r="R84" i="72"/>
  <c r="C84" i="72"/>
  <c r="B84" i="72"/>
  <c r="V83" i="72"/>
  <c r="R83" i="72"/>
  <c r="C83" i="72"/>
  <c r="B83" i="72"/>
  <c r="V82" i="72"/>
  <c r="R82" i="72"/>
  <c r="C82" i="72"/>
  <c r="B82" i="72"/>
  <c r="V81" i="72"/>
  <c r="R81" i="72"/>
  <c r="C81" i="72"/>
  <c r="B81" i="72"/>
  <c r="V80" i="72"/>
  <c r="R80" i="72"/>
  <c r="C80" i="72"/>
  <c r="B80" i="72"/>
  <c r="V79" i="72"/>
  <c r="R79" i="72"/>
  <c r="C79" i="72"/>
  <c r="B79" i="72"/>
  <c r="V78" i="72"/>
  <c r="R78" i="72"/>
  <c r="C78" i="72"/>
  <c r="B78" i="72"/>
  <c r="V77" i="72"/>
  <c r="R77" i="72"/>
  <c r="C77" i="72"/>
  <c r="B77" i="72"/>
  <c r="V76" i="72"/>
  <c r="R76" i="72"/>
  <c r="C76" i="72"/>
  <c r="B76" i="72"/>
  <c r="V75" i="72"/>
  <c r="R75" i="72"/>
  <c r="C75" i="72"/>
  <c r="B75" i="72"/>
  <c r="V74" i="72"/>
  <c r="R74" i="72"/>
  <c r="C74" i="72"/>
  <c r="B74" i="72"/>
  <c r="V73" i="72"/>
  <c r="R73" i="72"/>
  <c r="C73" i="72"/>
  <c r="B73" i="72"/>
  <c r="V72" i="72"/>
  <c r="R72" i="72"/>
  <c r="C72" i="72"/>
  <c r="B72" i="72"/>
  <c r="V71" i="72"/>
  <c r="R71" i="72"/>
  <c r="C71" i="72"/>
  <c r="B71" i="72"/>
  <c r="V70" i="72"/>
  <c r="R70" i="72"/>
  <c r="C70" i="72"/>
  <c r="B70" i="72"/>
  <c r="V69" i="72"/>
  <c r="R69" i="72"/>
  <c r="C69" i="72"/>
  <c r="B69" i="72"/>
  <c r="V68" i="72"/>
  <c r="R68" i="72"/>
  <c r="C68" i="72"/>
  <c r="B68" i="72"/>
  <c r="V67" i="72"/>
  <c r="R67" i="72"/>
  <c r="C67" i="72"/>
  <c r="B67" i="72"/>
  <c r="V66" i="72"/>
  <c r="R66" i="72"/>
  <c r="C66" i="72"/>
  <c r="B66" i="72"/>
  <c r="V65" i="72"/>
  <c r="R65" i="72"/>
  <c r="C65" i="72"/>
  <c r="B65" i="72"/>
  <c r="V64" i="72"/>
  <c r="R64" i="72"/>
  <c r="C64" i="72"/>
  <c r="B64" i="72"/>
  <c r="V63" i="72"/>
  <c r="R63" i="72"/>
  <c r="C63" i="72"/>
  <c r="B63" i="72"/>
  <c r="V62" i="72"/>
  <c r="R62" i="72"/>
  <c r="C62" i="72"/>
  <c r="B62" i="72"/>
  <c r="V61" i="72"/>
  <c r="R61" i="72"/>
  <c r="C61" i="72"/>
  <c r="B61" i="72"/>
  <c r="V60" i="72"/>
  <c r="R60" i="72"/>
  <c r="C60" i="72"/>
  <c r="B60" i="72"/>
  <c r="V59" i="72"/>
  <c r="R59" i="72"/>
  <c r="C59" i="72"/>
  <c r="B59" i="72"/>
  <c r="V58" i="72"/>
  <c r="R58" i="72"/>
  <c r="C58" i="72"/>
  <c r="B58" i="72"/>
  <c r="V57" i="72"/>
  <c r="R57" i="72"/>
  <c r="C57" i="72"/>
  <c r="B57" i="72"/>
  <c r="V56" i="72"/>
  <c r="R56" i="72"/>
  <c r="C56" i="72"/>
  <c r="B56" i="72"/>
  <c r="V55" i="72"/>
  <c r="R55" i="72"/>
  <c r="C55" i="72"/>
  <c r="B55" i="72"/>
  <c r="V54" i="72"/>
  <c r="R54" i="72"/>
  <c r="C54" i="72"/>
  <c r="B54" i="72"/>
  <c r="V53" i="72"/>
  <c r="R53" i="72"/>
  <c r="C53" i="72"/>
  <c r="B53" i="72"/>
  <c r="V52" i="72"/>
  <c r="R52" i="72"/>
  <c r="C52" i="72"/>
  <c r="B52" i="72"/>
  <c r="V51" i="72"/>
  <c r="R51" i="72"/>
  <c r="C51" i="72"/>
  <c r="B51" i="72"/>
  <c r="V50" i="72"/>
  <c r="R50" i="72"/>
  <c r="C50" i="72"/>
  <c r="B50" i="72"/>
  <c r="V49" i="72"/>
  <c r="R49" i="72"/>
  <c r="C49" i="72"/>
  <c r="B49" i="72"/>
  <c r="V48" i="72"/>
  <c r="R48" i="72"/>
  <c r="C48" i="72"/>
  <c r="B48" i="72"/>
  <c r="V47" i="72"/>
  <c r="R47" i="72"/>
  <c r="C47" i="72"/>
  <c r="B47" i="72"/>
  <c r="V46" i="72"/>
  <c r="R46" i="72"/>
  <c r="C46" i="72"/>
  <c r="B46" i="72"/>
  <c r="V45" i="72"/>
  <c r="R45" i="72"/>
  <c r="C45" i="72"/>
  <c r="B45" i="72"/>
  <c r="V44" i="72"/>
  <c r="R44" i="72"/>
  <c r="C44" i="72"/>
  <c r="B44" i="72"/>
  <c r="V43" i="72"/>
  <c r="R43" i="72"/>
  <c r="C43" i="72"/>
  <c r="B43" i="72"/>
  <c r="V42" i="72"/>
  <c r="R42" i="72"/>
  <c r="C42" i="72"/>
  <c r="B42" i="72"/>
  <c r="V41" i="72"/>
  <c r="R41" i="72"/>
  <c r="C41" i="72"/>
  <c r="B41" i="72"/>
  <c r="V40" i="72"/>
  <c r="R40" i="72"/>
  <c r="C40" i="72"/>
  <c r="B40" i="72"/>
  <c r="V39" i="72"/>
  <c r="R39" i="72"/>
  <c r="C39" i="72"/>
  <c r="B39" i="72"/>
  <c r="V38" i="72"/>
  <c r="R38" i="72"/>
  <c r="C38" i="72"/>
  <c r="B38" i="72"/>
  <c r="V37" i="72"/>
  <c r="R37" i="72"/>
  <c r="C37" i="72"/>
  <c r="B37" i="72"/>
  <c r="V36" i="72"/>
  <c r="R36" i="72"/>
  <c r="C36" i="72"/>
  <c r="B36" i="72"/>
  <c r="V35" i="72"/>
  <c r="R35" i="72"/>
  <c r="C35" i="72"/>
  <c r="B35" i="72"/>
  <c r="V34" i="72"/>
  <c r="R34" i="72"/>
  <c r="C34" i="72"/>
  <c r="B34" i="72"/>
  <c r="V33" i="72"/>
  <c r="R33" i="72"/>
  <c r="C33" i="72"/>
  <c r="B33" i="72"/>
  <c r="V32" i="72"/>
  <c r="R32" i="72"/>
  <c r="C32" i="72"/>
  <c r="B32" i="72"/>
  <c r="V31" i="72"/>
  <c r="R31" i="72"/>
  <c r="C31" i="72"/>
  <c r="B31" i="72"/>
  <c r="V30" i="72"/>
  <c r="R30" i="72"/>
  <c r="C30" i="72"/>
  <c r="B30" i="72"/>
  <c r="V29" i="72"/>
  <c r="R29" i="72"/>
  <c r="C29" i="72"/>
  <c r="B29" i="72"/>
  <c r="V28" i="72"/>
  <c r="R28" i="72"/>
  <c r="C28" i="72"/>
  <c r="B28" i="72"/>
  <c r="V27" i="72"/>
  <c r="R27" i="72"/>
  <c r="C27" i="72"/>
  <c r="B27" i="72"/>
  <c r="V26" i="72"/>
  <c r="R26" i="72"/>
  <c r="C26" i="72"/>
  <c r="B26" i="72"/>
  <c r="V25" i="72"/>
  <c r="R25" i="72"/>
  <c r="C25" i="72"/>
  <c r="B25" i="72"/>
  <c r="V24" i="72"/>
  <c r="R24" i="72"/>
  <c r="C24" i="72"/>
  <c r="B24" i="72"/>
  <c r="V23" i="72"/>
  <c r="R23" i="72"/>
  <c r="C23" i="72"/>
  <c r="B23" i="72"/>
  <c r="V22" i="72"/>
  <c r="R22" i="72"/>
  <c r="C22" i="72"/>
  <c r="B22" i="72"/>
  <c r="V21" i="72"/>
  <c r="R21" i="72"/>
  <c r="C21" i="72"/>
  <c r="B21" i="72"/>
  <c r="V20" i="72"/>
  <c r="R20" i="72"/>
  <c r="C20" i="72"/>
  <c r="B20" i="72"/>
  <c r="V19" i="72"/>
  <c r="R19" i="72"/>
  <c r="C19" i="72"/>
  <c r="B19" i="72"/>
  <c r="V18" i="72"/>
  <c r="R18" i="72"/>
  <c r="C18" i="72"/>
  <c r="B18" i="72"/>
  <c r="V17" i="72"/>
  <c r="R17" i="72"/>
  <c r="C17" i="72"/>
  <c r="B17" i="72"/>
  <c r="V16" i="72"/>
  <c r="R16" i="72"/>
  <c r="C16" i="72"/>
  <c r="B16" i="72"/>
  <c r="V15" i="72"/>
  <c r="R15" i="72"/>
  <c r="C15" i="72"/>
  <c r="B15" i="72"/>
  <c r="V14" i="72"/>
  <c r="R14" i="72"/>
  <c r="C14" i="72"/>
  <c r="B14" i="72"/>
  <c r="V13" i="72"/>
  <c r="R13" i="72"/>
  <c r="C13" i="72"/>
  <c r="B13" i="72"/>
  <c r="V12" i="72"/>
  <c r="R12" i="72"/>
  <c r="C12" i="72"/>
  <c r="B12" i="72"/>
  <c r="C11" i="72"/>
  <c r="B11" i="72"/>
  <c r="T10" i="72"/>
  <c r="T9" i="72"/>
  <c r="T8" i="72"/>
  <c r="T1105" i="71"/>
  <c r="V1104" i="71"/>
  <c r="R1104" i="71"/>
  <c r="B1104" i="71"/>
  <c r="V1103" i="71"/>
  <c r="R1103" i="71"/>
  <c r="B1103" i="71"/>
  <c r="V1102" i="71"/>
  <c r="R1102" i="71"/>
  <c r="B1102" i="71"/>
  <c r="V1101" i="71"/>
  <c r="R1101" i="71"/>
  <c r="B1101" i="71"/>
  <c r="V1100" i="71"/>
  <c r="R1100" i="71"/>
  <c r="B1100" i="71"/>
  <c r="B1099" i="71"/>
  <c r="V1098" i="71"/>
  <c r="R1098" i="71"/>
  <c r="B1098" i="71"/>
  <c r="V1097" i="71"/>
  <c r="R1097" i="71"/>
  <c r="B1097" i="71"/>
  <c r="V1096" i="71"/>
  <c r="R1096" i="71"/>
  <c r="B1096" i="71"/>
  <c r="V1095" i="71"/>
  <c r="R1095" i="71"/>
  <c r="B1095" i="71"/>
  <c r="V1094" i="71"/>
  <c r="B1094" i="71"/>
  <c r="B1093" i="71"/>
  <c r="V1092" i="71"/>
  <c r="V1090" i="71" s="1"/>
  <c r="R1092" i="71"/>
  <c r="B1092" i="71"/>
  <c r="V1091" i="71"/>
  <c r="R1091" i="71"/>
  <c r="B1091" i="71"/>
  <c r="B1090" i="71"/>
  <c r="V1089" i="71"/>
  <c r="R1089" i="71"/>
  <c r="B1089" i="71"/>
  <c r="V1088" i="71"/>
  <c r="R1088" i="71"/>
  <c r="B1088" i="71"/>
  <c r="V1087" i="71"/>
  <c r="R1087" i="71"/>
  <c r="B1087" i="71"/>
  <c r="V1086" i="71"/>
  <c r="R1086" i="71"/>
  <c r="B1086" i="71"/>
  <c r="B1085" i="71"/>
  <c r="V1084" i="71"/>
  <c r="R1084" i="71"/>
  <c r="B1084" i="71"/>
  <c r="B1083" i="71"/>
  <c r="V1082" i="71"/>
  <c r="R1082" i="71"/>
  <c r="B1082" i="71"/>
  <c r="V1081" i="71"/>
  <c r="R1081" i="71"/>
  <c r="B1081" i="71"/>
  <c r="B1080" i="71"/>
  <c r="V1079" i="71"/>
  <c r="R1079" i="71"/>
  <c r="R1077" i="71" s="1"/>
  <c r="B1079" i="71"/>
  <c r="V1078" i="71"/>
  <c r="R1078" i="71"/>
  <c r="B1078" i="71"/>
  <c r="B1077" i="71"/>
  <c r="B1076" i="71"/>
  <c r="V1075" i="71"/>
  <c r="R1075" i="71"/>
  <c r="B1075" i="71"/>
  <c r="V1074" i="71"/>
  <c r="R1074" i="71"/>
  <c r="B1074" i="71"/>
  <c r="B1073" i="71"/>
  <c r="V1072" i="71"/>
  <c r="R1072" i="71"/>
  <c r="B1072" i="71"/>
  <c r="V1071" i="71"/>
  <c r="R1071" i="71"/>
  <c r="B1071" i="71"/>
  <c r="V1070" i="71"/>
  <c r="R1070" i="71"/>
  <c r="B1070" i="71"/>
  <c r="V1069" i="71"/>
  <c r="R1069" i="71"/>
  <c r="B1069" i="71"/>
  <c r="V1068" i="71"/>
  <c r="R1068" i="71"/>
  <c r="B1068" i="71"/>
  <c r="B1067" i="71"/>
  <c r="V1066" i="71"/>
  <c r="R1066" i="71"/>
  <c r="B1066" i="71"/>
  <c r="V1065" i="71"/>
  <c r="R1065" i="71"/>
  <c r="B1065" i="71"/>
  <c r="B1064" i="71"/>
  <c r="V1063" i="71"/>
  <c r="R1063" i="71"/>
  <c r="B1063" i="71"/>
  <c r="V1062" i="71"/>
  <c r="R1062" i="71"/>
  <c r="B1062" i="71"/>
  <c r="V1061" i="71"/>
  <c r="R1061" i="71"/>
  <c r="B1061" i="71"/>
  <c r="V1060" i="71"/>
  <c r="R1060" i="71"/>
  <c r="B1060" i="71"/>
  <c r="V1059" i="71"/>
  <c r="R1059" i="71"/>
  <c r="B1059" i="71"/>
  <c r="V1058" i="71"/>
  <c r="R1058" i="71"/>
  <c r="R1057" i="71" s="1"/>
  <c r="R1056" i="71" s="1"/>
  <c r="B1058" i="71"/>
  <c r="B1057" i="71"/>
  <c r="B1056" i="71"/>
  <c r="V1055" i="71"/>
  <c r="R1055" i="71"/>
  <c r="B1055" i="71"/>
  <c r="V1054" i="71"/>
  <c r="R1054" i="71"/>
  <c r="B1054" i="71"/>
  <c r="V1053" i="71"/>
  <c r="R1053" i="71"/>
  <c r="B1053" i="71"/>
  <c r="V1052" i="71"/>
  <c r="R1052" i="71"/>
  <c r="B1052" i="71"/>
  <c r="V1051" i="71"/>
  <c r="R1051" i="71"/>
  <c r="B1051" i="71"/>
  <c r="V1050" i="71"/>
  <c r="R1050" i="71"/>
  <c r="B1050" i="71"/>
  <c r="V1049" i="71"/>
  <c r="R1049" i="71"/>
  <c r="B1049" i="71"/>
  <c r="B1048" i="71"/>
  <c r="V1047" i="71"/>
  <c r="R1047" i="71"/>
  <c r="B1047" i="71"/>
  <c r="V1046" i="71"/>
  <c r="R1046" i="71"/>
  <c r="B1046" i="71"/>
  <c r="V1045" i="71"/>
  <c r="R1045" i="71"/>
  <c r="B1045" i="71"/>
  <c r="V1044" i="71"/>
  <c r="R1044" i="71"/>
  <c r="B1044" i="71"/>
  <c r="V1043" i="71"/>
  <c r="R1043" i="71"/>
  <c r="B1043" i="71"/>
  <c r="B1042" i="71"/>
  <c r="B1041" i="71"/>
  <c r="V1040" i="71"/>
  <c r="R1040" i="71"/>
  <c r="B1040" i="71"/>
  <c r="V1039" i="71"/>
  <c r="R1039" i="71"/>
  <c r="B1039" i="71"/>
  <c r="V1038" i="71"/>
  <c r="R1038" i="71"/>
  <c r="B1038" i="71"/>
  <c r="V1037" i="71"/>
  <c r="R1037" i="71"/>
  <c r="B1037" i="71"/>
  <c r="V1036" i="71"/>
  <c r="R1036" i="71"/>
  <c r="B1036" i="71"/>
  <c r="V1035" i="71"/>
  <c r="R1035" i="71"/>
  <c r="B1035" i="71"/>
  <c r="V1034" i="71"/>
  <c r="R1034" i="71"/>
  <c r="B1034" i="71"/>
  <c r="B1033" i="71"/>
  <c r="V1032" i="71"/>
  <c r="R1032" i="71"/>
  <c r="B1032" i="71"/>
  <c r="V1031" i="71"/>
  <c r="R1031" i="71"/>
  <c r="B1031" i="71"/>
  <c r="V1030" i="71"/>
  <c r="R1030" i="71"/>
  <c r="B1030" i="71"/>
  <c r="V1029" i="71"/>
  <c r="R1029" i="71"/>
  <c r="B1029" i="71"/>
  <c r="V1028" i="71"/>
  <c r="R1028" i="71"/>
  <c r="B1028" i="71"/>
  <c r="B1027" i="71"/>
  <c r="V1026" i="71"/>
  <c r="R1026" i="71"/>
  <c r="B1026" i="71"/>
  <c r="V1025" i="71"/>
  <c r="R1025" i="71"/>
  <c r="B1025" i="71"/>
  <c r="V1024" i="71"/>
  <c r="R1024" i="71"/>
  <c r="B1024" i="71"/>
  <c r="V1023" i="71"/>
  <c r="R1023" i="71"/>
  <c r="B1023" i="71"/>
  <c r="V1022" i="71"/>
  <c r="R1022" i="71"/>
  <c r="B1022" i="71"/>
  <c r="B1021" i="71"/>
  <c r="B1020" i="71"/>
  <c r="V1019" i="71"/>
  <c r="R1019" i="71"/>
  <c r="B1019" i="71"/>
  <c r="B1018" i="71"/>
  <c r="V1017" i="71"/>
  <c r="R1017" i="71"/>
  <c r="B1017" i="71"/>
  <c r="V1016" i="71"/>
  <c r="R1016" i="71"/>
  <c r="B1016" i="71"/>
  <c r="V1015" i="71"/>
  <c r="R1015" i="71"/>
  <c r="B1015" i="71"/>
  <c r="B1014" i="71"/>
  <c r="V1013" i="71"/>
  <c r="R1013" i="71"/>
  <c r="B1013" i="71"/>
  <c r="V1012" i="71"/>
  <c r="R1012" i="71"/>
  <c r="B1012" i="71"/>
  <c r="V1011" i="71"/>
  <c r="R1011" i="71"/>
  <c r="B1011" i="71"/>
  <c r="V1010" i="71"/>
  <c r="R1010" i="71"/>
  <c r="B1010" i="71"/>
  <c r="V1009" i="71"/>
  <c r="R1009" i="71"/>
  <c r="B1009" i="71"/>
  <c r="V1008" i="71"/>
  <c r="R1008" i="71"/>
  <c r="B1008" i="71"/>
  <c r="V1007" i="71"/>
  <c r="R1007" i="71"/>
  <c r="B1007" i="71"/>
  <c r="B1006" i="71"/>
  <c r="V1005" i="71"/>
  <c r="R1005" i="71"/>
  <c r="B1005" i="71"/>
  <c r="V1004" i="71"/>
  <c r="R1004" i="71"/>
  <c r="B1004" i="71"/>
  <c r="V1003" i="71"/>
  <c r="R1003" i="71"/>
  <c r="B1003" i="71"/>
  <c r="V1002" i="71"/>
  <c r="R1002" i="71"/>
  <c r="B1002" i="71"/>
  <c r="V1001" i="71"/>
  <c r="R1001" i="71"/>
  <c r="B1001" i="71"/>
  <c r="V1000" i="71"/>
  <c r="R1000" i="71"/>
  <c r="B1000" i="71"/>
  <c r="V999" i="71"/>
  <c r="R999" i="71"/>
  <c r="B999" i="71"/>
  <c r="B998" i="71"/>
  <c r="V997" i="71"/>
  <c r="R997" i="71"/>
  <c r="B997" i="71"/>
  <c r="V996" i="71"/>
  <c r="R996" i="71"/>
  <c r="B996" i="71"/>
  <c r="V995" i="71"/>
  <c r="R995" i="71"/>
  <c r="B995" i="71"/>
  <c r="V994" i="71"/>
  <c r="R994" i="71"/>
  <c r="B994" i="71"/>
  <c r="V993" i="71"/>
  <c r="R993" i="71"/>
  <c r="B993" i="71"/>
  <c r="V992" i="71"/>
  <c r="R992" i="71"/>
  <c r="B992" i="71"/>
  <c r="B991" i="71"/>
  <c r="B990" i="71"/>
  <c r="B989" i="71"/>
  <c r="V988" i="71"/>
  <c r="R988" i="71"/>
  <c r="B988" i="71"/>
  <c r="V987" i="71"/>
  <c r="R987" i="71"/>
  <c r="B987" i="71"/>
  <c r="V986" i="71"/>
  <c r="R986" i="71"/>
  <c r="B986" i="71"/>
  <c r="B985" i="71"/>
  <c r="V984" i="71"/>
  <c r="R984" i="71"/>
  <c r="B984" i="71"/>
  <c r="V983" i="71"/>
  <c r="R983" i="71"/>
  <c r="B983" i="71"/>
  <c r="B982" i="71"/>
  <c r="B981" i="71"/>
  <c r="V980" i="71"/>
  <c r="R980" i="71"/>
  <c r="B980" i="71"/>
  <c r="V979" i="71"/>
  <c r="R979" i="71"/>
  <c r="B979" i="71"/>
  <c r="V978" i="71"/>
  <c r="R978" i="71"/>
  <c r="B978" i="71"/>
  <c r="B977" i="71"/>
  <c r="V976" i="71"/>
  <c r="R976" i="71"/>
  <c r="B976" i="71"/>
  <c r="V975" i="71"/>
  <c r="V974" i="71" s="1"/>
  <c r="R975" i="71"/>
  <c r="B975" i="71"/>
  <c r="B974" i="71"/>
  <c r="B973" i="71"/>
  <c r="B972" i="71"/>
  <c r="V971" i="71"/>
  <c r="R971" i="71"/>
  <c r="B971" i="71"/>
  <c r="V970" i="71"/>
  <c r="R970" i="71"/>
  <c r="B970" i="71"/>
  <c r="V969" i="71"/>
  <c r="R969" i="71"/>
  <c r="B969" i="71"/>
  <c r="V968" i="71"/>
  <c r="R968" i="71"/>
  <c r="B968" i="71"/>
  <c r="V967" i="71"/>
  <c r="R967" i="71"/>
  <c r="B967" i="71"/>
  <c r="R966" i="71"/>
  <c r="V966" i="71" s="1"/>
  <c r="B966" i="71"/>
  <c r="R965" i="71"/>
  <c r="B965" i="71"/>
  <c r="B964" i="71"/>
  <c r="V963" i="71"/>
  <c r="R963" i="71"/>
  <c r="B963" i="71"/>
  <c r="B962" i="71"/>
  <c r="B961" i="71"/>
  <c r="B960" i="71"/>
  <c r="V959" i="71"/>
  <c r="R959" i="71"/>
  <c r="B959" i="71"/>
  <c r="V958" i="71"/>
  <c r="R958" i="71"/>
  <c r="R957" i="71" s="1"/>
  <c r="B958" i="71"/>
  <c r="B957" i="71"/>
  <c r="B956" i="71"/>
  <c r="V955" i="71"/>
  <c r="R955" i="71"/>
  <c r="B955" i="71"/>
  <c r="V954" i="71"/>
  <c r="R954" i="71"/>
  <c r="B954" i="71"/>
  <c r="V953" i="71"/>
  <c r="R953" i="71"/>
  <c r="B953" i="71"/>
  <c r="V952" i="71"/>
  <c r="R952" i="71"/>
  <c r="B952" i="71"/>
  <c r="B951" i="71"/>
  <c r="V950" i="71"/>
  <c r="R950" i="71"/>
  <c r="B950" i="71"/>
  <c r="B949" i="71"/>
  <c r="V948" i="71"/>
  <c r="R948" i="71"/>
  <c r="B948" i="71"/>
  <c r="V947" i="71"/>
  <c r="V946" i="71" s="1"/>
  <c r="R947" i="71"/>
  <c r="B947" i="71"/>
  <c r="B946" i="71"/>
  <c r="B945" i="71"/>
  <c r="V944" i="71"/>
  <c r="R944" i="71"/>
  <c r="B944" i="71"/>
  <c r="V943" i="71"/>
  <c r="R943" i="71"/>
  <c r="B943" i="71"/>
  <c r="B942" i="71"/>
  <c r="V941" i="71"/>
  <c r="R941" i="71"/>
  <c r="B941" i="71"/>
  <c r="V940" i="71"/>
  <c r="R940" i="71"/>
  <c r="B940" i="71"/>
  <c r="V939" i="71"/>
  <c r="R939" i="71"/>
  <c r="B939" i="71"/>
  <c r="V938" i="71"/>
  <c r="R938" i="71"/>
  <c r="B938" i="71"/>
  <c r="V937" i="71"/>
  <c r="R937" i="71"/>
  <c r="B937" i="71"/>
  <c r="B936" i="71"/>
  <c r="V935" i="71"/>
  <c r="R935" i="71"/>
  <c r="B935" i="71"/>
  <c r="V934" i="71"/>
  <c r="R934" i="71"/>
  <c r="B934" i="71"/>
  <c r="V933" i="71"/>
  <c r="R933" i="71"/>
  <c r="B933" i="71"/>
  <c r="V932" i="71"/>
  <c r="R932" i="71"/>
  <c r="B932" i="71"/>
  <c r="V931" i="71"/>
  <c r="R931" i="71"/>
  <c r="B931" i="71"/>
  <c r="V930" i="71"/>
  <c r="R930" i="71"/>
  <c r="B930" i="71"/>
  <c r="V929" i="71"/>
  <c r="R929" i="71"/>
  <c r="B929" i="71"/>
  <c r="V928" i="71"/>
  <c r="R928" i="71"/>
  <c r="B928" i="71"/>
  <c r="V927" i="71"/>
  <c r="R927" i="71"/>
  <c r="B927" i="71"/>
  <c r="V926" i="71"/>
  <c r="R926" i="71"/>
  <c r="B926" i="71"/>
  <c r="B925" i="71"/>
  <c r="V924" i="71"/>
  <c r="R924" i="71"/>
  <c r="B924" i="71"/>
  <c r="V923" i="71"/>
  <c r="R923" i="71"/>
  <c r="B923" i="71"/>
  <c r="B922" i="71"/>
  <c r="B921" i="71"/>
  <c r="V920" i="71"/>
  <c r="R920" i="71"/>
  <c r="B920" i="71"/>
  <c r="V919" i="71"/>
  <c r="R919" i="71"/>
  <c r="B919" i="71"/>
  <c r="V918" i="71"/>
  <c r="R918" i="71"/>
  <c r="B918" i="71"/>
  <c r="V917" i="71"/>
  <c r="R917" i="71"/>
  <c r="B917" i="71"/>
  <c r="B916" i="71"/>
  <c r="V915" i="71"/>
  <c r="R915" i="71"/>
  <c r="B915" i="71"/>
  <c r="V914" i="71"/>
  <c r="R914" i="71"/>
  <c r="B914" i="71"/>
  <c r="V913" i="71"/>
  <c r="R913" i="71"/>
  <c r="B913" i="71"/>
  <c r="V912" i="71"/>
  <c r="R912" i="71"/>
  <c r="B912" i="71"/>
  <c r="V911" i="71"/>
  <c r="R911" i="71"/>
  <c r="B911" i="71"/>
  <c r="V910" i="71"/>
  <c r="R910" i="71"/>
  <c r="B910" i="71"/>
  <c r="V909" i="71"/>
  <c r="R909" i="71"/>
  <c r="B909" i="71"/>
  <c r="B908" i="71"/>
  <c r="B907" i="71"/>
  <c r="V906" i="71"/>
  <c r="R906" i="71"/>
  <c r="B906" i="71"/>
  <c r="V905" i="71"/>
  <c r="R905" i="71"/>
  <c r="B905" i="71"/>
  <c r="V904" i="71"/>
  <c r="R904" i="71"/>
  <c r="B904" i="71"/>
  <c r="V903" i="71"/>
  <c r="R903" i="71"/>
  <c r="B903" i="71"/>
  <c r="V902" i="71"/>
  <c r="R902" i="71"/>
  <c r="B902" i="71"/>
  <c r="V901" i="71"/>
  <c r="R901" i="71"/>
  <c r="B901" i="71"/>
  <c r="V900" i="71"/>
  <c r="R900" i="71"/>
  <c r="B900" i="71"/>
  <c r="V899" i="71"/>
  <c r="R899" i="71"/>
  <c r="B899" i="71"/>
  <c r="B898" i="71"/>
  <c r="B897" i="71"/>
  <c r="B896" i="71"/>
  <c r="V895" i="71"/>
  <c r="R895" i="71"/>
  <c r="B895" i="71"/>
  <c r="V894" i="71"/>
  <c r="R894" i="71"/>
  <c r="B894" i="71"/>
  <c r="V893" i="71"/>
  <c r="R893" i="71"/>
  <c r="B893" i="71"/>
  <c r="V892" i="71"/>
  <c r="R892" i="71"/>
  <c r="B892" i="71"/>
  <c r="V891" i="71"/>
  <c r="R891" i="71"/>
  <c r="B891" i="71"/>
  <c r="V890" i="71"/>
  <c r="R890" i="71"/>
  <c r="B890" i="71"/>
  <c r="B889" i="71"/>
  <c r="V888" i="71"/>
  <c r="R888" i="71"/>
  <c r="B888" i="71"/>
  <c r="V887" i="71"/>
  <c r="R887" i="71"/>
  <c r="B887" i="71"/>
  <c r="B886" i="71"/>
  <c r="V885" i="71"/>
  <c r="R885" i="71"/>
  <c r="B885" i="71"/>
  <c r="V884" i="71"/>
  <c r="R884" i="71"/>
  <c r="B884" i="71"/>
  <c r="V883" i="71"/>
  <c r="R883" i="71"/>
  <c r="B883" i="71"/>
  <c r="V882" i="71"/>
  <c r="R882" i="71"/>
  <c r="B882" i="71"/>
  <c r="V881" i="71"/>
  <c r="R881" i="71"/>
  <c r="B881" i="71"/>
  <c r="B880" i="71"/>
  <c r="B879" i="71"/>
  <c r="V878" i="71"/>
  <c r="R878" i="71"/>
  <c r="B878" i="71"/>
  <c r="V877" i="71"/>
  <c r="R877" i="71"/>
  <c r="B877" i="71"/>
  <c r="V876" i="71"/>
  <c r="R876" i="71"/>
  <c r="B876" i="71"/>
  <c r="V875" i="71"/>
  <c r="R875" i="71"/>
  <c r="B875" i="71"/>
  <c r="V874" i="71"/>
  <c r="R874" i="71"/>
  <c r="B874" i="71"/>
  <c r="B873" i="71"/>
  <c r="V872" i="71"/>
  <c r="R872" i="71"/>
  <c r="B872" i="71"/>
  <c r="V871" i="71"/>
  <c r="R871" i="71"/>
  <c r="B871" i="71"/>
  <c r="V870" i="71"/>
  <c r="R870" i="71"/>
  <c r="B870" i="71"/>
  <c r="V869" i="71"/>
  <c r="R869" i="71"/>
  <c r="B869" i="71"/>
  <c r="V868" i="71"/>
  <c r="R868" i="71"/>
  <c r="B868" i="71"/>
  <c r="B867" i="71"/>
  <c r="V866" i="71"/>
  <c r="R866" i="71"/>
  <c r="B866" i="71"/>
  <c r="V865" i="71"/>
  <c r="R865" i="71"/>
  <c r="B865" i="71"/>
  <c r="V864" i="71"/>
  <c r="R864" i="71"/>
  <c r="B864" i="71"/>
  <c r="V863" i="71"/>
  <c r="R863" i="71"/>
  <c r="B863" i="71"/>
  <c r="V862" i="71"/>
  <c r="R862" i="71"/>
  <c r="B862" i="71"/>
  <c r="V861" i="71"/>
  <c r="R861" i="71"/>
  <c r="B861" i="71"/>
  <c r="V860" i="71"/>
  <c r="R860" i="71"/>
  <c r="B860" i="71"/>
  <c r="B859" i="71"/>
  <c r="V858" i="71"/>
  <c r="R858" i="71"/>
  <c r="B858" i="71"/>
  <c r="V857" i="71"/>
  <c r="R857" i="71"/>
  <c r="B857" i="71"/>
  <c r="V856" i="71"/>
  <c r="R856" i="71"/>
  <c r="B856" i="71"/>
  <c r="B855" i="71"/>
  <c r="V854" i="71"/>
  <c r="R854" i="71"/>
  <c r="B854" i="71"/>
  <c r="V853" i="71"/>
  <c r="R853" i="71"/>
  <c r="B853" i="71"/>
  <c r="V852" i="71"/>
  <c r="R852" i="71"/>
  <c r="B852" i="71"/>
  <c r="R851" i="71"/>
  <c r="V851" i="71" s="1"/>
  <c r="B851" i="71"/>
  <c r="R850" i="71"/>
  <c r="R849" i="71" s="1"/>
  <c r="R848" i="71" s="1"/>
  <c r="B850" i="71"/>
  <c r="B849" i="71"/>
  <c r="B848" i="71"/>
  <c r="V847" i="71"/>
  <c r="R847" i="71"/>
  <c r="B847" i="71"/>
  <c r="R846" i="71"/>
  <c r="V846" i="71" s="1"/>
  <c r="B846" i="71"/>
  <c r="R845" i="71"/>
  <c r="B845" i="71"/>
  <c r="R844" i="71"/>
  <c r="V844" i="71" s="1"/>
  <c r="B844" i="71"/>
  <c r="B843" i="71"/>
  <c r="V842" i="71"/>
  <c r="R842" i="71"/>
  <c r="B842" i="71"/>
  <c r="R841" i="71"/>
  <c r="V841" i="71" s="1"/>
  <c r="B841" i="71"/>
  <c r="R840" i="71"/>
  <c r="V840" i="71" s="1"/>
  <c r="B840" i="71"/>
  <c r="R839" i="71"/>
  <c r="V839" i="71" s="1"/>
  <c r="B839" i="71"/>
  <c r="B838" i="71"/>
  <c r="R837" i="71"/>
  <c r="V837" i="71" s="1"/>
  <c r="B837" i="71"/>
  <c r="R836" i="71"/>
  <c r="V836" i="71" s="1"/>
  <c r="B836" i="71"/>
  <c r="R835" i="71"/>
  <c r="V835" i="71" s="1"/>
  <c r="B835" i="71"/>
  <c r="R834" i="71"/>
  <c r="V834" i="71" s="1"/>
  <c r="B834" i="71"/>
  <c r="R833" i="71"/>
  <c r="B833" i="71"/>
  <c r="R832" i="71"/>
  <c r="V832" i="71" s="1"/>
  <c r="B832" i="71"/>
  <c r="B831" i="71"/>
  <c r="R830" i="71"/>
  <c r="V830" i="71" s="1"/>
  <c r="B830" i="71"/>
  <c r="R829" i="71"/>
  <c r="V829" i="71" s="1"/>
  <c r="B829" i="71"/>
  <c r="R828" i="71"/>
  <c r="V828" i="71" s="1"/>
  <c r="B828" i="71"/>
  <c r="R827" i="71"/>
  <c r="V827" i="71" s="1"/>
  <c r="B827" i="71"/>
  <c r="R826" i="71"/>
  <c r="V826" i="71" s="1"/>
  <c r="B826" i="71"/>
  <c r="R825" i="71"/>
  <c r="B825" i="71"/>
  <c r="B824" i="71"/>
  <c r="B823" i="71"/>
  <c r="V822" i="71"/>
  <c r="R822" i="71"/>
  <c r="B822" i="71"/>
  <c r="V821" i="71"/>
  <c r="R821" i="71"/>
  <c r="B821" i="71"/>
  <c r="V820" i="71"/>
  <c r="R820" i="71"/>
  <c r="B820" i="71"/>
  <c r="V819" i="71"/>
  <c r="R819" i="71"/>
  <c r="B819" i="71"/>
  <c r="V818" i="71"/>
  <c r="R818" i="71"/>
  <c r="B818" i="71"/>
  <c r="B817" i="71"/>
  <c r="V816" i="71"/>
  <c r="R816" i="71"/>
  <c r="B816" i="71"/>
  <c r="V815" i="71"/>
  <c r="R815" i="71"/>
  <c r="B815" i="71"/>
  <c r="V814" i="71"/>
  <c r="R814" i="71"/>
  <c r="B814" i="71"/>
  <c r="V813" i="71"/>
  <c r="R813" i="71"/>
  <c r="B813" i="71"/>
  <c r="V812" i="71"/>
  <c r="R812" i="71"/>
  <c r="B812" i="71"/>
  <c r="V811" i="71"/>
  <c r="R811" i="71"/>
  <c r="B811" i="71"/>
  <c r="B810" i="71"/>
  <c r="V809" i="71"/>
  <c r="R809" i="71"/>
  <c r="B809" i="71"/>
  <c r="V808" i="71"/>
  <c r="R808" i="71"/>
  <c r="B808" i="71"/>
  <c r="V807" i="71"/>
  <c r="R807" i="71"/>
  <c r="B807" i="71"/>
  <c r="R806" i="71"/>
  <c r="V806" i="71" s="1"/>
  <c r="B806" i="71"/>
  <c r="R805" i="71"/>
  <c r="B805" i="71"/>
  <c r="R804" i="71"/>
  <c r="V804" i="71" s="1"/>
  <c r="B804" i="71"/>
  <c r="B803" i="71"/>
  <c r="B802" i="71"/>
  <c r="B801" i="71"/>
  <c r="B800" i="71"/>
  <c r="V799" i="71"/>
  <c r="R799" i="71"/>
  <c r="B799" i="71"/>
  <c r="V798" i="71"/>
  <c r="R798" i="71"/>
  <c r="B798" i="71"/>
  <c r="V797" i="71"/>
  <c r="R797" i="71"/>
  <c r="R796" i="71" s="1"/>
  <c r="B797" i="71"/>
  <c r="B796" i="71"/>
  <c r="V795" i="71"/>
  <c r="R795" i="71"/>
  <c r="B795" i="71"/>
  <c r="V794" i="71"/>
  <c r="R794" i="71"/>
  <c r="B794" i="71"/>
  <c r="V793" i="71"/>
  <c r="R793" i="71"/>
  <c r="B793" i="71"/>
  <c r="V792" i="71"/>
  <c r="R792" i="71"/>
  <c r="B792" i="71"/>
  <c r="B791" i="71"/>
  <c r="V790" i="71"/>
  <c r="R790" i="71"/>
  <c r="B790" i="71"/>
  <c r="V789" i="71"/>
  <c r="R789" i="71"/>
  <c r="B789" i="71"/>
  <c r="V788" i="71"/>
  <c r="R788" i="71"/>
  <c r="B788" i="71"/>
  <c r="B787" i="71"/>
  <c r="B786" i="71"/>
  <c r="V785" i="71"/>
  <c r="R785" i="71"/>
  <c r="B785" i="71"/>
  <c r="V784" i="71"/>
  <c r="R784" i="71"/>
  <c r="B784" i="71"/>
  <c r="V783" i="71"/>
  <c r="R783" i="71"/>
  <c r="B783" i="71"/>
  <c r="V782" i="71"/>
  <c r="R782" i="71"/>
  <c r="B782" i="71"/>
  <c r="V781" i="71"/>
  <c r="R781" i="71"/>
  <c r="B781" i="71"/>
  <c r="V780" i="71"/>
  <c r="R780" i="71"/>
  <c r="B780" i="71"/>
  <c r="B779" i="71"/>
  <c r="V778" i="71"/>
  <c r="R778" i="71"/>
  <c r="B778" i="71"/>
  <c r="B777" i="71"/>
  <c r="B776" i="71"/>
  <c r="V775" i="71"/>
  <c r="R775" i="71"/>
  <c r="B775" i="71"/>
  <c r="V774" i="71"/>
  <c r="R774" i="71"/>
  <c r="B774" i="71"/>
  <c r="V773" i="71"/>
  <c r="R773" i="71"/>
  <c r="B773" i="71"/>
  <c r="V772" i="71"/>
  <c r="R772" i="71"/>
  <c r="B772" i="71"/>
  <c r="V771" i="71"/>
  <c r="V770" i="71" s="1"/>
  <c r="R771" i="71"/>
  <c r="B771" i="71"/>
  <c r="B770" i="71"/>
  <c r="V769" i="71"/>
  <c r="R769" i="71"/>
  <c r="B769" i="71"/>
  <c r="V768" i="71"/>
  <c r="R768" i="71"/>
  <c r="B768" i="71"/>
  <c r="V767" i="71"/>
  <c r="R767" i="71"/>
  <c r="B767" i="71"/>
  <c r="V766" i="71"/>
  <c r="R766" i="71"/>
  <c r="B766" i="71"/>
  <c r="V765" i="71"/>
  <c r="R765" i="71"/>
  <c r="B765" i="71"/>
  <c r="V764" i="71"/>
  <c r="R764" i="71"/>
  <c r="B764" i="71"/>
  <c r="V763" i="71"/>
  <c r="R763" i="71"/>
  <c r="B763" i="71"/>
  <c r="B762" i="71"/>
  <c r="V761" i="71"/>
  <c r="R761" i="71"/>
  <c r="B761" i="71"/>
  <c r="V760" i="71"/>
  <c r="R760" i="71"/>
  <c r="B760" i="71"/>
  <c r="V759" i="71"/>
  <c r="R759" i="71"/>
  <c r="B759" i="71"/>
  <c r="B758" i="71"/>
  <c r="V757" i="71"/>
  <c r="R757" i="71"/>
  <c r="B757" i="71"/>
  <c r="V756" i="71"/>
  <c r="R756" i="71"/>
  <c r="B756" i="71"/>
  <c r="V755" i="71"/>
  <c r="R755" i="71"/>
  <c r="B755" i="71"/>
  <c r="B754" i="71"/>
  <c r="V753" i="71"/>
  <c r="R753" i="71"/>
  <c r="B753" i="71"/>
  <c r="V752" i="71"/>
  <c r="R752" i="71"/>
  <c r="B752" i="71"/>
  <c r="B751" i="71"/>
  <c r="V750" i="71"/>
  <c r="R750" i="71"/>
  <c r="B750" i="71"/>
  <c r="V749" i="71"/>
  <c r="R749" i="71"/>
  <c r="B749" i="71"/>
  <c r="V748" i="71"/>
  <c r="R748" i="71"/>
  <c r="B748" i="71"/>
  <c r="V747" i="71"/>
  <c r="R747" i="71"/>
  <c r="B747" i="71"/>
  <c r="V746" i="71"/>
  <c r="R746" i="71"/>
  <c r="B746" i="71"/>
  <c r="B745" i="71"/>
  <c r="V744" i="71"/>
  <c r="R744" i="71"/>
  <c r="B744" i="71"/>
  <c r="V743" i="71"/>
  <c r="R743" i="71"/>
  <c r="B743" i="71"/>
  <c r="B742" i="71"/>
  <c r="V741" i="71"/>
  <c r="R741" i="71"/>
  <c r="B741" i="71"/>
  <c r="V740" i="71"/>
  <c r="R740" i="71"/>
  <c r="B740" i="71"/>
  <c r="V739" i="71"/>
  <c r="R739" i="71"/>
  <c r="B739" i="71"/>
  <c r="V738" i="71"/>
  <c r="R738" i="71"/>
  <c r="B738" i="71"/>
  <c r="V737" i="71"/>
  <c r="R737" i="71"/>
  <c r="B737" i="71"/>
  <c r="V736" i="71"/>
  <c r="R736" i="71"/>
  <c r="B736" i="71"/>
  <c r="V735" i="71"/>
  <c r="R735" i="71"/>
  <c r="B735" i="71"/>
  <c r="V734" i="71"/>
  <c r="R734" i="71"/>
  <c r="B734" i="71"/>
  <c r="B733" i="71"/>
  <c r="B732" i="71"/>
  <c r="V731" i="71"/>
  <c r="R731" i="71"/>
  <c r="B731" i="71"/>
  <c r="V730" i="71"/>
  <c r="R730" i="71"/>
  <c r="B730" i="71"/>
  <c r="V729" i="71"/>
  <c r="R729" i="71"/>
  <c r="B729" i="71"/>
  <c r="V728" i="71"/>
  <c r="R728" i="71"/>
  <c r="B728" i="71"/>
  <c r="V727" i="71"/>
  <c r="R727" i="71"/>
  <c r="B727" i="71"/>
  <c r="V726" i="71"/>
  <c r="R726" i="71"/>
  <c r="B726" i="71"/>
  <c r="V725" i="71"/>
  <c r="R725" i="71"/>
  <c r="B725" i="71"/>
  <c r="V724" i="71"/>
  <c r="R724" i="71"/>
  <c r="B724" i="71"/>
  <c r="B723" i="71"/>
  <c r="B722" i="71"/>
  <c r="V721" i="71"/>
  <c r="R721" i="71"/>
  <c r="B721" i="71"/>
  <c r="V720" i="71"/>
  <c r="R720" i="71"/>
  <c r="B720" i="71"/>
  <c r="V719" i="71"/>
  <c r="R719" i="71"/>
  <c r="B719" i="71"/>
  <c r="B718" i="71"/>
  <c r="B717" i="71"/>
  <c r="V716" i="71"/>
  <c r="R716" i="71"/>
  <c r="B716" i="71"/>
  <c r="V715" i="71"/>
  <c r="R715" i="71"/>
  <c r="B715" i="71"/>
  <c r="V714" i="71"/>
  <c r="R714" i="71"/>
  <c r="B714" i="71"/>
  <c r="V713" i="71"/>
  <c r="R713" i="71"/>
  <c r="B713" i="71"/>
  <c r="B712" i="71"/>
  <c r="B711" i="71"/>
  <c r="V710" i="71"/>
  <c r="R710" i="71"/>
  <c r="B710" i="71"/>
  <c r="V709" i="71"/>
  <c r="R709" i="71"/>
  <c r="B709" i="71"/>
  <c r="V708" i="71"/>
  <c r="R708" i="71"/>
  <c r="B708" i="71"/>
  <c r="V707" i="71"/>
  <c r="R707" i="71"/>
  <c r="B707" i="71"/>
  <c r="V706" i="71"/>
  <c r="R706" i="71"/>
  <c r="B706" i="71"/>
  <c r="V705" i="71"/>
  <c r="R705" i="71"/>
  <c r="B705" i="71"/>
  <c r="B704" i="71"/>
  <c r="B703" i="71"/>
  <c r="V702" i="71"/>
  <c r="R702" i="71"/>
  <c r="B702" i="71"/>
  <c r="V701" i="71"/>
  <c r="R701" i="71"/>
  <c r="B701" i="71"/>
  <c r="V700" i="71"/>
  <c r="R700" i="71"/>
  <c r="B700" i="71"/>
  <c r="V699" i="71"/>
  <c r="R699" i="71"/>
  <c r="B699" i="71"/>
  <c r="V698" i="71"/>
  <c r="R698" i="71"/>
  <c r="B698" i="71"/>
  <c r="B697" i="71"/>
  <c r="V696" i="71"/>
  <c r="R696" i="71"/>
  <c r="B696" i="71"/>
  <c r="V695" i="71"/>
  <c r="R695" i="71"/>
  <c r="B695" i="71"/>
  <c r="V694" i="71"/>
  <c r="R694" i="71"/>
  <c r="B694" i="71"/>
  <c r="V693" i="71"/>
  <c r="R693" i="71"/>
  <c r="B693" i="71"/>
  <c r="V692" i="71"/>
  <c r="R692" i="71"/>
  <c r="B692" i="71"/>
  <c r="V691" i="71"/>
  <c r="R691" i="71"/>
  <c r="B691" i="71"/>
  <c r="V690" i="71"/>
  <c r="R690" i="71"/>
  <c r="B690" i="71"/>
  <c r="V689" i="71"/>
  <c r="R689" i="71"/>
  <c r="B689" i="71"/>
  <c r="B688" i="71"/>
  <c r="V687" i="71"/>
  <c r="R687" i="71"/>
  <c r="B687" i="71"/>
  <c r="V686" i="71"/>
  <c r="R686" i="71"/>
  <c r="B686" i="71"/>
  <c r="V685" i="71"/>
  <c r="R685" i="71"/>
  <c r="B685" i="71"/>
  <c r="V684" i="71"/>
  <c r="R684" i="71"/>
  <c r="B684" i="71"/>
  <c r="V683" i="71"/>
  <c r="R683" i="71"/>
  <c r="B683" i="71"/>
  <c r="B682" i="71"/>
  <c r="V681" i="71"/>
  <c r="R681" i="71"/>
  <c r="B681" i="71"/>
  <c r="V680" i="71"/>
  <c r="R680" i="71"/>
  <c r="B680" i="71"/>
  <c r="V679" i="71"/>
  <c r="R679" i="71"/>
  <c r="B679" i="71"/>
  <c r="V678" i="71"/>
  <c r="R678" i="71"/>
  <c r="B678" i="71"/>
  <c r="V677" i="71"/>
  <c r="R677" i="71"/>
  <c r="B677" i="71"/>
  <c r="B676" i="71"/>
  <c r="B675" i="71"/>
  <c r="V674" i="71"/>
  <c r="R674" i="71"/>
  <c r="B674" i="71"/>
  <c r="B673" i="71"/>
  <c r="V672" i="71"/>
  <c r="R672" i="71"/>
  <c r="B672" i="71"/>
  <c r="V671" i="71"/>
  <c r="R671" i="71"/>
  <c r="B671" i="71"/>
  <c r="V670" i="71"/>
  <c r="R670" i="71"/>
  <c r="B670" i="71"/>
  <c r="B669" i="71"/>
  <c r="V668" i="71"/>
  <c r="R668" i="71"/>
  <c r="B668" i="71"/>
  <c r="V667" i="71"/>
  <c r="R667" i="71"/>
  <c r="B667" i="71"/>
  <c r="V666" i="71"/>
  <c r="R666" i="71"/>
  <c r="B666" i="71"/>
  <c r="V665" i="71"/>
  <c r="R665" i="71"/>
  <c r="B665" i="71"/>
  <c r="V664" i="71"/>
  <c r="R664" i="71"/>
  <c r="B664" i="71"/>
  <c r="V663" i="71"/>
  <c r="R663" i="71"/>
  <c r="B663" i="71"/>
  <c r="V662" i="71"/>
  <c r="R662" i="71"/>
  <c r="B662" i="71"/>
  <c r="B661" i="71"/>
  <c r="V660" i="71"/>
  <c r="R660" i="71"/>
  <c r="B660" i="71"/>
  <c r="V659" i="71"/>
  <c r="R659" i="71"/>
  <c r="B659" i="71"/>
  <c r="V658" i="71"/>
  <c r="R658" i="71"/>
  <c r="B658" i="71"/>
  <c r="V657" i="71"/>
  <c r="R657" i="71"/>
  <c r="B657" i="71"/>
  <c r="V656" i="71"/>
  <c r="R656" i="71"/>
  <c r="B656" i="71"/>
  <c r="V655" i="71"/>
  <c r="R655" i="71"/>
  <c r="B655" i="71"/>
  <c r="V654" i="71"/>
  <c r="R654" i="71"/>
  <c r="B654" i="71"/>
  <c r="B653" i="71"/>
  <c r="V652" i="71"/>
  <c r="R652" i="71"/>
  <c r="B652" i="71"/>
  <c r="V651" i="71"/>
  <c r="R651" i="71"/>
  <c r="B651" i="71"/>
  <c r="V650" i="71"/>
  <c r="R650" i="71"/>
  <c r="B650" i="71"/>
  <c r="V649" i="71"/>
  <c r="R649" i="71"/>
  <c r="B649" i="71"/>
  <c r="V648" i="71"/>
  <c r="R648" i="71"/>
  <c r="B648" i="71"/>
  <c r="V647" i="71"/>
  <c r="R647" i="71"/>
  <c r="B647" i="71"/>
  <c r="B646" i="71"/>
  <c r="B645" i="71"/>
  <c r="B644" i="71"/>
  <c r="V643" i="71"/>
  <c r="R643" i="71"/>
  <c r="B643" i="71"/>
  <c r="V642" i="71"/>
  <c r="R642" i="71"/>
  <c r="B642" i="71"/>
  <c r="V641" i="71"/>
  <c r="R641" i="71"/>
  <c r="B641" i="71"/>
  <c r="V640" i="71"/>
  <c r="R640" i="71"/>
  <c r="B640" i="71"/>
  <c r="V639" i="71"/>
  <c r="R639" i="71"/>
  <c r="B639" i="71"/>
  <c r="V638" i="71"/>
  <c r="R638" i="71"/>
  <c r="B638" i="71"/>
  <c r="V637" i="71"/>
  <c r="R637" i="71"/>
  <c r="B637" i="71"/>
  <c r="V636" i="71"/>
  <c r="R636" i="71"/>
  <c r="B636" i="71"/>
  <c r="V635" i="71"/>
  <c r="R635" i="71"/>
  <c r="B635" i="71"/>
  <c r="V634" i="71"/>
  <c r="B634" i="71"/>
  <c r="B633" i="71"/>
  <c r="V632" i="71"/>
  <c r="R632" i="71"/>
  <c r="B632" i="71"/>
  <c r="B631" i="71"/>
  <c r="V630" i="71"/>
  <c r="V628" i="71" s="1"/>
  <c r="R630" i="71"/>
  <c r="B630" i="71"/>
  <c r="V629" i="71"/>
  <c r="R629" i="71"/>
  <c r="B629" i="71"/>
  <c r="B628" i="71"/>
  <c r="B627" i="71"/>
  <c r="V626" i="71"/>
  <c r="R626" i="71"/>
  <c r="B626" i="71"/>
  <c r="V625" i="71"/>
  <c r="R625" i="71"/>
  <c r="B625" i="71"/>
  <c r="V624" i="71"/>
  <c r="R624" i="71"/>
  <c r="B624" i="71"/>
  <c r="V623" i="71"/>
  <c r="R623" i="71"/>
  <c r="B623" i="71"/>
  <c r="V622" i="71"/>
  <c r="R622" i="71"/>
  <c r="B622" i="71"/>
  <c r="V621" i="71"/>
  <c r="R621" i="71"/>
  <c r="B621" i="71"/>
  <c r="V620" i="71"/>
  <c r="R620" i="71"/>
  <c r="B620" i="71"/>
  <c r="V619" i="71"/>
  <c r="R619" i="71"/>
  <c r="B619" i="71"/>
  <c r="V618" i="71"/>
  <c r="R618" i="71"/>
  <c r="B618" i="71"/>
  <c r="V617" i="71"/>
  <c r="B617" i="71"/>
  <c r="B616" i="71"/>
  <c r="V615" i="71"/>
  <c r="R615" i="71"/>
  <c r="B615" i="71"/>
  <c r="B614" i="71"/>
  <c r="V613" i="71"/>
  <c r="R613" i="71"/>
  <c r="B613" i="71"/>
  <c r="V612" i="71"/>
  <c r="V611" i="71" s="1"/>
  <c r="R612" i="71"/>
  <c r="B612" i="71"/>
  <c r="R611" i="71"/>
  <c r="B611" i="71"/>
  <c r="B610" i="71"/>
  <c r="B609" i="71"/>
  <c r="V608" i="71"/>
  <c r="R608" i="71"/>
  <c r="B608" i="71"/>
  <c r="V607" i="71"/>
  <c r="R607" i="71"/>
  <c r="B607" i="71"/>
  <c r="V606" i="71"/>
  <c r="R606" i="71"/>
  <c r="B606" i="71"/>
  <c r="V605" i="71"/>
  <c r="R605" i="71"/>
  <c r="B605" i="71"/>
  <c r="V604" i="71"/>
  <c r="V602" i="71" s="1"/>
  <c r="R604" i="71"/>
  <c r="B604" i="71"/>
  <c r="V603" i="71"/>
  <c r="R603" i="71"/>
  <c r="B603" i="71"/>
  <c r="B602" i="71"/>
  <c r="V601" i="71"/>
  <c r="R601" i="71"/>
  <c r="B601" i="71"/>
  <c r="B600" i="71"/>
  <c r="V599" i="71"/>
  <c r="R599" i="71"/>
  <c r="B599" i="71"/>
  <c r="B598" i="71"/>
  <c r="B597" i="71"/>
  <c r="V596" i="71"/>
  <c r="R596" i="71"/>
  <c r="B596" i="71"/>
  <c r="V595" i="71"/>
  <c r="R595" i="71"/>
  <c r="B595" i="71"/>
  <c r="V594" i="71"/>
  <c r="R594" i="71"/>
  <c r="B594" i="71"/>
  <c r="V593" i="71"/>
  <c r="R593" i="71"/>
  <c r="B593" i="71"/>
  <c r="V592" i="71"/>
  <c r="R592" i="71"/>
  <c r="B592" i="71"/>
  <c r="V591" i="71"/>
  <c r="R591" i="71"/>
  <c r="B591" i="71"/>
  <c r="V590" i="71"/>
  <c r="R590" i="71"/>
  <c r="B590" i="71"/>
  <c r="V589" i="71"/>
  <c r="R589" i="71"/>
  <c r="B589" i="71"/>
  <c r="B588" i="71"/>
  <c r="B587" i="71"/>
  <c r="B586" i="71"/>
  <c r="V585" i="71"/>
  <c r="R585" i="71"/>
  <c r="B585" i="71"/>
  <c r="V584" i="71"/>
  <c r="R584" i="71"/>
  <c r="B584" i="71"/>
  <c r="V583" i="71"/>
  <c r="R583" i="71"/>
  <c r="B583" i="71"/>
  <c r="V582" i="71"/>
  <c r="R582" i="71"/>
  <c r="B582" i="71"/>
  <c r="V581" i="71"/>
  <c r="R581" i="71"/>
  <c r="B581" i="71"/>
  <c r="B580" i="71"/>
  <c r="B579" i="71"/>
  <c r="V578" i="71"/>
  <c r="R578" i="71"/>
  <c r="B578" i="71"/>
  <c r="V577" i="71"/>
  <c r="R577" i="71"/>
  <c r="R576" i="71" s="1"/>
  <c r="B577" i="71"/>
  <c r="B576" i="71"/>
  <c r="V575" i="71"/>
  <c r="R575" i="71"/>
  <c r="B575" i="71"/>
  <c r="V574" i="71"/>
  <c r="R574" i="71"/>
  <c r="B574" i="71"/>
  <c r="V573" i="71"/>
  <c r="R573" i="71"/>
  <c r="B573" i="71"/>
  <c r="V572" i="71"/>
  <c r="R572" i="71"/>
  <c r="B572" i="71"/>
  <c r="V571" i="71"/>
  <c r="R571" i="71"/>
  <c r="B571" i="71"/>
  <c r="B570" i="71"/>
  <c r="V569" i="71"/>
  <c r="R569" i="71"/>
  <c r="B569" i="71"/>
  <c r="V568" i="71"/>
  <c r="R568" i="71"/>
  <c r="B568" i="71"/>
  <c r="V567" i="71"/>
  <c r="V566" i="71" s="1"/>
  <c r="R567" i="71"/>
  <c r="B567" i="71"/>
  <c r="B566" i="71"/>
  <c r="V565" i="71"/>
  <c r="R565" i="71"/>
  <c r="B565" i="71"/>
  <c r="V564" i="71"/>
  <c r="R564" i="71"/>
  <c r="B564" i="71"/>
  <c r="V563" i="71"/>
  <c r="R563" i="71"/>
  <c r="B563" i="71"/>
  <c r="V562" i="71"/>
  <c r="R562" i="71"/>
  <c r="B562" i="71"/>
  <c r="V561" i="71"/>
  <c r="R561" i="71"/>
  <c r="B561" i="71"/>
  <c r="V560" i="71"/>
  <c r="R560" i="71"/>
  <c r="B560" i="71"/>
  <c r="B559" i="71"/>
  <c r="V558" i="71"/>
  <c r="R558" i="71"/>
  <c r="B558" i="71"/>
  <c r="B557" i="71"/>
  <c r="B556" i="71"/>
  <c r="V555" i="71"/>
  <c r="R555" i="71"/>
  <c r="B555" i="71"/>
  <c r="V554" i="71"/>
  <c r="R554" i="71"/>
  <c r="B554" i="71"/>
  <c r="V553" i="71"/>
  <c r="R553" i="71"/>
  <c r="R552" i="71" s="1"/>
  <c r="B553" i="71"/>
  <c r="B552" i="71"/>
  <c r="V551" i="71"/>
  <c r="R551" i="71"/>
  <c r="B551" i="71"/>
  <c r="V550" i="71"/>
  <c r="R550" i="71"/>
  <c r="B550" i="71"/>
  <c r="V549" i="71"/>
  <c r="R549" i="71"/>
  <c r="B549" i="71"/>
  <c r="B548" i="71"/>
  <c r="V547" i="71"/>
  <c r="R547" i="71"/>
  <c r="B547" i="71"/>
  <c r="V546" i="71"/>
  <c r="V545" i="71" s="1"/>
  <c r="R546" i="71"/>
  <c r="R545" i="71" s="1"/>
  <c r="B546" i="71"/>
  <c r="B545" i="71"/>
  <c r="V544" i="71"/>
  <c r="R544" i="71"/>
  <c r="B544" i="71"/>
  <c r="V543" i="71"/>
  <c r="R543" i="71"/>
  <c r="B543" i="71"/>
  <c r="V542" i="71"/>
  <c r="R542" i="71"/>
  <c r="B542" i="71"/>
  <c r="V541" i="71"/>
  <c r="R541" i="71"/>
  <c r="B541" i="71"/>
  <c r="V540" i="71"/>
  <c r="R540" i="71"/>
  <c r="B540" i="71"/>
  <c r="V539" i="71"/>
  <c r="R539" i="71"/>
  <c r="B539" i="71"/>
  <c r="V538" i="71"/>
  <c r="R538" i="71"/>
  <c r="B538" i="71"/>
  <c r="V537" i="71"/>
  <c r="R537" i="71"/>
  <c r="B537" i="71"/>
  <c r="V536" i="71"/>
  <c r="R536" i="71"/>
  <c r="B536" i="71"/>
  <c r="V535" i="71"/>
  <c r="R535" i="71"/>
  <c r="B535" i="71"/>
  <c r="B534" i="71"/>
  <c r="B533" i="71"/>
  <c r="V532" i="71"/>
  <c r="R532" i="71"/>
  <c r="B532" i="71"/>
  <c r="V531" i="71"/>
  <c r="R531" i="71"/>
  <c r="B531" i="71"/>
  <c r="B530" i="71"/>
  <c r="V529" i="71"/>
  <c r="R529" i="71"/>
  <c r="B529" i="71"/>
  <c r="V528" i="71"/>
  <c r="R528" i="71"/>
  <c r="B528" i="71"/>
  <c r="B527" i="71"/>
  <c r="V526" i="71"/>
  <c r="R526" i="71"/>
  <c r="B526" i="71"/>
  <c r="V525" i="71"/>
  <c r="R525" i="71"/>
  <c r="B525" i="71"/>
  <c r="V524" i="71"/>
  <c r="R524" i="71"/>
  <c r="B524" i="71"/>
  <c r="B523" i="71"/>
  <c r="V522" i="71"/>
  <c r="R522" i="71"/>
  <c r="B522" i="71"/>
  <c r="V521" i="71"/>
  <c r="R521" i="71"/>
  <c r="R520" i="71" s="1"/>
  <c r="B521" i="71"/>
  <c r="B520" i="71"/>
  <c r="V519" i="71"/>
  <c r="R519" i="71"/>
  <c r="B519" i="71"/>
  <c r="V518" i="71"/>
  <c r="R518" i="71"/>
  <c r="R517" i="71" s="1"/>
  <c r="B518" i="71"/>
  <c r="B517" i="71"/>
  <c r="B516" i="71"/>
  <c r="B515" i="71"/>
  <c r="B514" i="71"/>
  <c r="V513" i="71"/>
  <c r="R513" i="71"/>
  <c r="B513" i="71"/>
  <c r="V512" i="71"/>
  <c r="R512" i="71"/>
  <c r="B512" i="71"/>
  <c r="V511" i="71"/>
  <c r="R511" i="71"/>
  <c r="B511" i="71"/>
  <c r="V510" i="71"/>
  <c r="R510" i="71"/>
  <c r="B510" i="71"/>
  <c r="V509" i="71"/>
  <c r="R509" i="71"/>
  <c r="B509" i="71"/>
  <c r="V508" i="71"/>
  <c r="R508" i="71"/>
  <c r="B508" i="71"/>
  <c r="V507" i="71"/>
  <c r="R507" i="71"/>
  <c r="B507" i="71"/>
  <c r="B506" i="71"/>
  <c r="V505" i="71"/>
  <c r="R505" i="71"/>
  <c r="B505" i="71"/>
  <c r="B504" i="71"/>
  <c r="V503" i="71"/>
  <c r="R503" i="71"/>
  <c r="B503" i="71"/>
  <c r="V502" i="71"/>
  <c r="R502" i="71"/>
  <c r="B502" i="71"/>
  <c r="V501" i="71"/>
  <c r="R501" i="71"/>
  <c r="B501" i="71"/>
  <c r="V500" i="71"/>
  <c r="R500" i="71"/>
  <c r="B500" i="71"/>
  <c r="V499" i="71"/>
  <c r="R499" i="71"/>
  <c r="B499" i="71"/>
  <c r="B498" i="71"/>
  <c r="V497" i="71"/>
  <c r="R497" i="71"/>
  <c r="B497" i="71"/>
  <c r="V496" i="71"/>
  <c r="R496" i="71"/>
  <c r="B496" i="71"/>
  <c r="V495" i="71"/>
  <c r="R495" i="71"/>
  <c r="B495" i="71"/>
  <c r="V494" i="71"/>
  <c r="R494" i="71"/>
  <c r="B494" i="71"/>
  <c r="B493" i="71"/>
  <c r="V492" i="71"/>
  <c r="R492" i="71"/>
  <c r="B492" i="71"/>
  <c r="V491" i="71"/>
  <c r="R491" i="71"/>
  <c r="B491" i="71"/>
  <c r="B490" i="71"/>
  <c r="B489" i="71"/>
  <c r="V488" i="71"/>
  <c r="R488" i="71"/>
  <c r="B488" i="71"/>
  <c r="V487" i="71"/>
  <c r="V486" i="71" s="1"/>
  <c r="R487" i="71"/>
  <c r="B487" i="71"/>
  <c r="B486" i="71"/>
  <c r="V485" i="71"/>
  <c r="R485" i="71"/>
  <c r="B485" i="71"/>
  <c r="V484" i="71"/>
  <c r="R484" i="71"/>
  <c r="R483" i="71" s="1"/>
  <c r="B484" i="71"/>
  <c r="B483" i="71"/>
  <c r="V482" i="71"/>
  <c r="R482" i="71"/>
  <c r="B482" i="71"/>
  <c r="V481" i="71"/>
  <c r="R481" i="71"/>
  <c r="B481" i="71"/>
  <c r="B480" i="71"/>
  <c r="V479" i="71"/>
  <c r="R479" i="71"/>
  <c r="B479" i="71"/>
  <c r="V478" i="71"/>
  <c r="R478" i="71"/>
  <c r="B478" i="71"/>
  <c r="V477" i="71"/>
  <c r="R477" i="71"/>
  <c r="B477" i="71"/>
  <c r="V476" i="71"/>
  <c r="R476" i="71"/>
  <c r="B476" i="71"/>
  <c r="B475" i="71"/>
  <c r="V474" i="71"/>
  <c r="R474" i="71"/>
  <c r="B474" i="71"/>
  <c r="V473" i="71"/>
  <c r="R473" i="71"/>
  <c r="B473" i="71"/>
  <c r="V472" i="71"/>
  <c r="R472" i="71"/>
  <c r="B472" i="71"/>
  <c r="V471" i="71"/>
  <c r="R471" i="71"/>
  <c r="B471" i="71"/>
  <c r="V470" i="71"/>
  <c r="R470" i="71"/>
  <c r="B470" i="71"/>
  <c r="V469" i="71"/>
  <c r="R469" i="71"/>
  <c r="B469" i="71"/>
  <c r="B468" i="71"/>
  <c r="V467" i="71"/>
  <c r="R467" i="71"/>
  <c r="B467" i="71"/>
  <c r="B466" i="71"/>
  <c r="V465" i="71"/>
  <c r="R465" i="71"/>
  <c r="B465" i="71"/>
  <c r="V464" i="71"/>
  <c r="R464" i="71"/>
  <c r="B464" i="71"/>
  <c r="V463" i="71"/>
  <c r="R463" i="71"/>
  <c r="B463" i="71"/>
  <c r="V462" i="71"/>
  <c r="R462" i="71"/>
  <c r="B462" i="71"/>
  <c r="V461" i="71"/>
  <c r="R461" i="71"/>
  <c r="B461" i="71"/>
  <c r="B460" i="71"/>
  <c r="V459" i="71"/>
  <c r="R459" i="71"/>
  <c r="B459" i="71"/>
  <c r="V458" i="71"/>
  <c r="R458" i="71"/>
  <c r="B458" i="71"/>
  <c r="V457" i="71"/>
  <c r="R457" i="71"/>
  <c r="B457" i="71"/>
  <c r="V456" i="71"/>
  <c r="R456" i="71"/>
  <c r="B456" i="71"/>
  <c r="V455" i="71"/>
  <c r="R455" i="71"/>
  <c r="B455" i="71"/>
  <c r="V454" i="71"/>
  <c r="R454" i="71"/>
  <c r="B454" i="71"/>
  <c r="V453" i="71"/>
  <c r="R453" i="71"/>
  <c r="B453" i="71"/>
  <c r="B452" i="71"/>
  <c r="V451" i="71"/>
  <c r="R451" i="71"/>
  <c r="B451" i="71"/>
  <c r="V450" i="71"/>
  <c r="R450" i="71"/>
  <c r="B450" i="71"/>
  <c r="V449" i="71"/>
  <c r="R449" i="71"/>
  <c r="B449" i="71"/>
  <c r="V448" i="71"/>
  <c r="R448" i="71"/>
  <c r="B448" i="71"/>
  <c r="V447" i="71"/>
  <c r="R447" i="71"/>
  <c r="B447" i="71"/>
  <c r="B446" i="71"/>
  <c r="B445" i="71"/>
  <c r="B444" i="71"/>
  <c r="V443" i="71"/>
  <c r="R443" i="71"/>
  <c r="B443" i="71"/>
  <c r="V442" i="71"/>
  <c r="R442" i="71"/>
  <c r="B442" i="71"/>
  <c r="V441" i="71"/>
  <c r="R441" i="71"/>
  <c r="B441" i="71"/>
  <c r="V440" i="71"/>
  <c r="R440" i="71"/>
  <c r="B440" i="71"/>
  <c r="V439" i="71"/>
  <c r="R439" i="71"/>
  <c r="B439" i="71"/>
  <c r="V438" i="71"/>
  <c r="R438" i="71"/>
  <c r="B438" i="71"/>
  <c r="V437" i="71"/>
  <c r="R437" i="71"/>
  <c r="B437" i="71"/>
  <c r="V436" i="71"/>
  <c r="R436" i="71"/>
  <c r="B436" i="71"/>
  <c r="V435" i="71"/>
  <c r="R435" i="71"/>
  <c r="B435" i="71"/>
  <c r="B434" i="71"/>
  <c r="B433" i="71"/>
  <c r="B432" i="71"/>
  <c r="V431" i="71"/>
  <c r="R431" i="71"/>
  <c r="B431" i="71"/>
  <c r="V430" i="71"/>
  <c r="R430" i="71"/>
  <c r="R429" i="71" s="1"/>
  <c r="B430" i="71"/>
  <c r="B429" i="71"/>
  <c r="V428" i="71"/>
  <c r="R428" i="71"/>
  <c r="B428" i="71"/>
  <c r="V427" i="71"/>
  <c r="R427" i="71"/>
  <c r="B427" i="71"/>
  <c r="V426" i="71"/>
  <c r="R426" i="71"/>
  <c r="B426" i="71"/>
  <c r="V425" i="71"/>
  <c r="R425" i="71"/>
  <c r="B425" i="71"/>
  <c r="V424" i="71"/>
  <c r="R424" i="71"/>
  <c r="B424" i="71"/>
  <c r="V423" i="71"/>
  <c r="R423" i="71"/>
  <c r="B423" i="71"/>
  <c r="B422" i="71"/>
  <c r="V421" i="71"/>
  <c r="R421" i="71"/>
  <c r="B421" i="71"/>
  <c r="V420" i="71"/>
  <c r="R420" i="71"/>
  <c r="B420" i="71"/>
  <c r="B419" i="71"/>
  <c r="V418" i="71"/>
  <c r="R418" i="71"/>
  <c r="B418" i="71"/>
  <c r="V417" i="71"/>
  <c r="R417" i="71"/>
  <c r="B417" i="71"/>
  <c r="V416" i="71"/>
  <c r="R416" i="71"/>
  <c r="B416" i="71"/>
  <c r="V415" i="71"/>
  <c r="R415" i="71"/>
  <c r="B415" i="71"/>
  <c r="B414" i="71"/>
  <c r="B413" i="71"/>
  <c r="V412" i="71"/>
  <c r="R412" i="71"/>
  <c r="B412" i="71"/>
  <c r="V411" i="71"/>
  <c r="R411" i="71"/>
  <c r="B411" i="71"/>
  <c r="B410" i="71"/>
  <c r="V409" i="71"/>
  <c r="R409" i="71"/>
  <c r="B409" i="71"/>
  <c r="V408" i="71"/>
  <c r="R408" i="71"/>
  <c r="B408" i="71"/>
  <c r="V407" i="71"/>
  <c r="R407" i="71"/>
  <c r="B407" i="71"/>
  <c r="V406" i="71"/>
  <c r="R406" i="71"/>
  <c r="B406" i="71"/>
  <c r="V405" i="71"/>
  <c r="R405" i="71"/>
  <c r="B405" i="71"/>
  <c r="V404" i="71"/>
  <c r="R404" i="71"/>
  <c r="B404" i="71"/>
  <c r="V403" i="71"/>
  <c r="R403" i="71"/>
  <c r="B403" i="71"/>
  <c r="V402" i="71"/>
  <c r="R402" i="71"/>
  <c r="B402" i="71"/>
  <c r="B401" i="71"/>
  <c r="V400" i="71"/>
  <c r="R400" i="71"/>
  <c r="B400" i="71"/>
  <c r="V399" i="71"/>
  <c r="R399" i="71"/>
  <c r="B399" i="71"/>
  <c r="V398" i="71"/>
  <c r="R398" i="71"/>
  <c r="B398" i="71"/>
  <c r="B397" i="71"/>
  <c r="V396" i="71"/>
  <c r="R396" i="71"/>
  <c r="B396" i="71"/>
  <c r="V395" i="71"/>
  <c r="R395" i="71"/>
  <c r="B395" i="71"/>
  <c r="V394" i="71"/>
  <c r="R394" i="71"/>
  <c r="B394" i="71"/>
  <c r="V393" i="71"/>
  <c r="R393" i="71"/>
  <c r="B393" i="71"/>
  <c r="V392" i="71"/>
  <c r="R392" i="71"/>
  <c r="B392" i="71"/>
  <c r="V391" i="71"/>
  <c r="R391" i="71"/>
  <c r="B391" i="71"/>
  <c r="B390" i="71"/>
  <c r="B389" i="71"/>
  <c r="V388" i="71"/>
  <c r="R388" i="71"/>
  <c r="B388" i="71"/>
  <c r="V387" i="71"/>
  <c r="R387" i="71"/>
  <c r="B387" i="71"/>
  <c r="V386" i="71"/>
  <c r="R386" i="71"/>
  <c r="B386" i="71"/>
  <c r="V385" i="71"/>
  <c r="R385" i="71"/>
  <c r="B385" i="71"/>
  <c r="V384" i="71"/>
  <c r="R384" i="71"/>
  <c r="B384" i="71"/>
  <c r="V383" i="71"/>
  <c r="R383" i="71"/>
  <c r="B383" i="71"/>
  <c r="V382" i="71"/>
  <c r="R382" i="71"/>
  <c r="B382" i="71"/>
  <c r="V381" i="71"/>
  <c r="R381" i="71"/>
  <c r="B381" i="71"/>
  <c r="B380" i="71"/>
  <c r="V379" i="71"/>
  <c r="R379" i="71"/>
  <c r="B379" i="71"/>
  <c r="V378" i="71"/>
  <c r="R378" i="71"/>
  <c r="B378" i="71"/>
  <c r="V377" i="71"/>
  <c r="R377" i="71"/>
  <c r="B377" i="71"/>
  <c r="V376" i="71"/>
  <c r="R376" i="71"/>
  <c r="B376" i="71"/>
  <c r="B375" i="71"/>
  <c r="B374" i="71"/>
  <c r="V373" i="71"/>
  <c r="R373" i="71"/>
  <c r="B373" i="71"/>
  <c r="V372" i="71"/>
  <c r="R372" i="71"/>
  <c r="B372" i="71"/>
  <c r="V371" i="71"/>
  <c r="R371" i="71"/>
  <c r="B371" i="71"/>
  <c r="V370" i="71"/>
  <c r="R370" i="71"/>
  <c r="B370" i="71"/>
  <c r="V369" i="71"/>
  <c r="R369" i="71"/>
  <c r="B369" i="71"/>
  <c r="V368" i="71"/>
  <c r="R368" i="71"/>
  <c r="B368" i="71"/>
  <c r="V367" i="71"/>
  <c r="R367" i="71"/>
  <c r="B367" i="71"/>
  <c r="V366" i="71"/>
  <c r="R366" i="71"/>
  <c r="B366" i="71"/>
  <c r="B365" i="71"/>
  <c r="B364" i="71"/>
  <c r="V363" i="71"/>
  <c r="R363" i="71"/>
  <c r="B363" i="71"/>
  <c r="B362" i="71"/>
  <c r="V361" i="71"/>
  <c r="R361" i="71"/>
  <c r="B361" i="71"/>
  <c r="V360" i="71"/>
  <c r="R360" i="71"/>
  <c r="B360" i="71"/>
  <c r="B359" i="71"/>
  <c r="B358" i="71"/>
  <c r="V357" i="71"/>
  <c r="R357" i="71"/>
  <c r="B357" i="71"/>
  <c r="V356" i="71"/>
  <c r="R356" i="71"/>
  <c r="B356" i="71"/>
  <c r="B355" i="71"/>
  <c r="V354" i="71"/>
  <c r="R354" i="71"/>
  <c r="B354" i="71"/>
  <c r="V353" i="71"/>
  <c r="R353" i="71"/>
  <c r="B353" i="71"/>
  <c r="V352" i="71"/>
  <c r="R352" i="71"/>
  <c r="B352" i="71"/>
  <c r="V351" i="71"/>
  <c r="R351" i="71"/>
  <c r="B351" i="71"/>
  <c r="V350" i="71"/>
  <c r="R350" i="71"/>
  <c r="B350" i="71"/>
  <c r="V349" i="71"/>
  <c r="R349" i="71"/>
  <c r="B349" i="71"/>
  <c r="B348" i="71"/>
  <c r="V347" i="71"/>
  <c r="R347" i="71"/>
  <c r="B347" i="71"/>
  <c r="V346" i="71"/>
  <c r="R346" i="71"/>
  <c r="B346" i="71"/>
  <c r="V345" i="71"/>
  <c r="R345" i="71"/>
  <c r="B345" i="71"/>
  <c r="V344" i="71"/>
  <c r="R344" i="71"/>
  <c r="B344" i="71"/>
  <c r="V343" i="71"/>
  <c r="R343" i="71"/>
  <c r="B343" i="71"/>
  <c r="V342" i="71"/>
  <c r="R342" i="71"/>
  <c r="B342" i="71"/>
  <c r="V341" i="71"/>
  <c r="R341" i="71"/>
  <c r="B341" i="71"/>
  <c r="V340" i="71"/>
  <c r="R340" i="71"/>
  <c r="B340" i="71"/>
  <c r="B339" i="71"/>
  <c r="V338" i="71"/>
  <c r="R338" i="71"/>
  <c r="B338" i="71"/>
  <c r="V337" i="71"/>
  <c r="R337" i="71"/>
  <c r="B337" i="71"/>
  <c r="V336" i="71"/>
  <c r="R336" i="71"/>
  <c r="B336" i="71"/>
  <c r="V335" i="71"/>
  <c r="R335" i="71"/>
  <c r="B335" i="71"/>
  <c r="B334" i="71"/>
  <c r="B333" i="71"/>
  <c r="B332" i="71"/>
  <c r="V331" i="71"/>
  <c r="R331" i="71"/>
  <c r="B331" i="71"/>
  <c r="V330" i="71"/>
  <c r="R330" i="71"/>
  <c r="B330" i="71"/>
  <c r="V329" i="71"/>
  <c r="R329" i="71"/>
  <c r="B329" i="71"/>
  <c r="V328" i="71"/>
  <c r="R328" i="71"/>
  <c r="B328" i="71"/>
  <c r="V327" i="71"/>
  <c r="R327" i="71"/>
  <c r="B327" i="71"/>
  <c r="V326" i="71"/>
  <c r="R326" i="71"/>
  <c r="R325" i="71" s="1"/>
  <c r="B326" i="71"/>
  <c r="B325" i="71"/>
  <c r="V324" i="71"/>
  <c r="R324" i="71"/>
  <c r="B324" i="71"/>
  <c r="B323" i="71"/>
  <c r="V322" i="71"/>
  <c r="R322" i="71"/>
  <c r="B322" i="71"/>
  <c r="V321" i="71"/>
  <c r="R321" i="71"/>
  <c r="B321" i="71"/>
  <c r="V320" i="71"/>
  <c r="R320" i="71"/>
  <c r="B320" i="71"/>
  <c r="B319" i="71"/>
  <c r="V318" i="71"/>
  <c r="R318" i="71"/>
  <c r="B318" i="71"/>
  <c r="V317" i="71"/>
  <c r="V316" i="71" s="1"/>
  <c r="R317" i="71"/>
  <c r="B317" i="71"/>
  <c r="B316" i="71"/>
  <c r="B315" i="71"/>
  <c r="V314" i="71"/>
  <c r="R314" i="71"/>
  <c r="B314" i="71"/>
  <c r="V313" i="71"/>
  <c r="R313" i="71"/>
  <c r="B313" i="71"/>
  <c r="V312" i="71"/>
  <c r="R312" i="71"/>
  <c r="B312" i="71"/>
  <c r="V311" i="71"/>
  <c r="R311" i="71"/>
  <c r="B311" i="71"/>
  <c r="V310" i="71"/>
  <c r="R310" i="71"/>
  <c r="B310" i="71"/>
  <c r="V309" i="71"/>
  <c r="R309" i="71"/>
  <c r="B309" i="71"/>
  <c r="V308" i="71"/>
  <c r="R308" i="71"/>
  <c r="B308" i="71"/>
  <c r="B307" i="71"/>
  <c r="V306" i="71"/>
  <c r="R306" i="71"/>
  <c r="B306" i="71"/>
  <c r="V305" i="71"/>
  <c r="R305" i="71"/>
  <c r="B305" i="71"/>
  <c r="V304" i="71"/>
  <c r="R304" i="71"/>
  <c r="B304" i="71"/>
  <c r="V303" i="71"/>
  <c r="R303" i="71"/>
  <c r="B303" i="71"/>
  <c r="V302" i="71"/>
  <c r="R302" i="71"/>
  <c r="B302" i="71"/>
  <c r="B301" i="71"/>
  <c r="V300" i="71"/>
  <c r="R300" i="71"/>
  <c r="B300" i="71"/>
  <c r="V299" i="71"/>
  <c r="R299" i="71"/>
  <c r="B299" i="71"/>
  <c r="V298" i="71"/>
  <c r="R298" i="71"/>
  <c r="B298" i="71"/>
  <c r="V297" i="71"/>
  <c r="R297" i="71"/>
  <c r="B297" i="71"/>
  <c r="V296" i="71"/>
  <c r="R296" i="71"/>
  <c r="B296" i="71"/>
  <c r="B295" i="71"/>
  <c r="B294" i="71"/>
  <c r="V293" i="71"/>
  <c r="R293" i="71"/>
  <c r="B293" i="71"/>
  <c r="V292" i="71"/>
  <c r="R292" i="71"/>
  <c r="B292" i="71"/>
  <c r="V291" i="71"/>
  <c r="R291" i="71"/>
  <c r="B291" i="71"/>
  <c r="V290" i="71"/>
  <c r="R290" i="71"/>
  <c r="B290" i="71"/>
  <c r="B289" i="71"/>
  <c r="V288" i="71"/>
  <c r="R288" i="71"/>
  <c r="B288" i="71"/>
  <c r="V287" i="71"/>
  <c r="R287" i="71"/>
  <c r="B287" i="71"/>
  <c r="V286" i="71"/>
  <c r="R286" i="71"/>
  <c r="B286" i="71"/>
  <c r="B285" i="71"/>
  <c r="V284" i="71"/>
  <c r="R284" i="71"/>
  <c r="B284" i="71"/>
  <c r="V283" i="71"/>
  <c r="R283" i="71"/>
  <c r="B283" i="71"/>
  <c r="V282" i="71"/>
  <c r="R282" i="71"/>
  <c r="B282" i="71"/>
  <c r="V281" i="71"/>
  <c r="V280" i="71" s="1"/>
  <c r="R281" i="71"/>
  <c r="B281" i="71"/>
  <c r="B280" i="71"/>
  <c r="V279" i="71"/>
  <c r="R279" i="71"/>
  <c r="B279" i="71"/>
  <c r="V278" i="71"/>
  <c r="R278" i="71"/>
  <c r="B278" i="71"/>
  <c r="V277" i="71"/>
  <c r="R277" i="71"/>
  <c r="B277" i="71"/>
  <c r="V276" i="71"/>
  <c r="R276" i="71"/>
  <c r="B276" i="71"/>
  <c r="V275" i="71"/>
  <c r="R275" i="71"/>
  <c r="B275" i="71"/>
  <c r="B274" i="71"/>
  <c r="V273" i="71"/>
  <c r="R273" i="71"/>
  <c r="B273" i="71"/>
  <c r="V272" i="71"/>
  <c r="R272" i="71"/>
  <c r="B272" i="71"/>
  <c r="V271" i="71"/>
  <c r="R271" i="71"/>
  <c r="B271" i="71"/>
  <c r="B270" i="71"/>
  <c r="V269" i="71"/>
  <c r="R269" i="71"/>
  <c r="B269" i="71"/>
  <c r="V268" i="71"/>
  <c r="R268" i="71"/>
  <c r="B268" i="71"/>
  <c r="V267" i="71"/>
  <c r="R267" i="71"/>
  <c r="B267" i="71"/>
  <c r="V266" i="71"/>
  <c r="R266" i="71"/>
  <c r="B266" i="71"/>
  <c r="B265" i="71"/>
  <c r="B264" i="71"/>
  <c r="B263" i="71"/>
  <c r="B262" i="71"/>
  <c r="V261" i="71"/>
  <c r="R261" i="71"/>
  <c r="B261" i="71"/>
  <c r="V260" i="71"/>
  <c r="R260" i="71"/>
  <c r="B260" i="71"/>
  <c r="V259" i="71"/>
  <c r="R259" i="71"/>
  <c r="B259" i="71"/>
  <c r="V258" i="71"/>
  <c r="R258" i="71"/>
  <c r="B258" i="71"/>
  <c r="B257" i="71"/>
  <c r="V256" i="71"/>
  <c r="R256" i="71"/>
  <c r="B256" i="71"/>
  <c r="V255" i="71"/>
  <c r="R255" i="71"/>
  <c r="B255" i="71"/>
  <c r="V254" i="71"/>
  <c r="R254" i="71"/>
  <c r="B254" i="71"/>
  <c r="B253" i="71"/>
  <c r="V252" i="71"/>
  <c r="R252" i="71"/>
  <c r="B252" i="71"/>
  <c r="V251" i="71"/>
  <c r="R251" i="71"/>
  <c r="B251" i="71"/>
  <c r="B250" i="71"/>
  <c r="B249" i="71"/>
  <c r="V248" i="71"/>
  <c r="R248" i="71"/>
  <c r="B248" i="71"/>
  <c r="V247" i="71"/>
  <c r="R247" i="71"/>
  <c r="B247" i="71"/>
  <c r="B246" i="71"/>
  <c r="V245" i="71"/>
  <c r="R245" i="71"/>
  <c r="B245" i="71"/>
  <c r="V244" i="71"/>
  <c r="R244" i="71"/>
  <c r="B244" i="71"/>
  <c r="V243" i="71"/>
  <c r="R243" i="71"/>
  <c r="B243" i="71"/>
  <c r="V242" i="71"/>
  <c r="R242" i="71"/>
  <c r="B242" i="71"/>
  <c r="V241" i="71"/>
  <c r="R241" i="71"/>
  <c r="B241" i="71"/>
  <c r="B240" i="71"/>
  <c r="V239" i="71"/>
  <c r="R239" i="71"/>
  <c r="B239" i="71"/>
  <c r="V238" i="71"/>
  <c r="R238" i="71"/>
  <c r="B238" i="71"/>
  <c r="B237" i="71"/>
  <c r="V236" i="71"/>
  <c r="R236" i="71"/>
  <c r="B236" i="71"/>
  <c r="V235" i="71"/>
  <c r="R235" i="71"/>
  <c r="B235" i="71"/>
  <c r="B234" i="71"/>
  <c r="B233" i="71"/>
  <c r="V232" i="71"/>
  <c r="R232" i="71"/>
  <c r="B232" i="71"/>
  <c r="V231" i="71"/>
  <c r="R231" i="71"/>
  <c r="B231" i="71"/>
  <c r="B230" i="71"/>
  <c r="B229" i="71"/>
  <c r="B228" i="71"/>
  <c r="V227" i="71"/>
  <c r="R227" i="71"/>
  <c r="B227" i="71"/>
  <c r="V226" i="71"/>
  <c r="R226" i="71"/>
  <c r="B226" i="71"/>
  <c r="V225" i="71"/>
  <c r="R225" i="71"/>
  <c r="B225" i="71"/>
  <c r="V224" i="71"/>
  <c r="R224" i="71"/>
  <c r="B224" i="71"/>
  <c r="V223" i="71"/>
  <c r="R223" i="71"/>
  <c r="B223" i="71"/>
  <c r="V222" i="71"/>
  <c r="R222" i="71"/>
  <c r="B222" i="71"/>
  <c r="V221" i="71"/>
  <c r="R221" i="71"/>
  <c r="B221" i="71"/>
  <c r="V220" i="71"/>
  <c r="R220" i="71"/>
  <c r="B220" i="71"/>
  <c r="B219" i="71"/>
  <c r="V218" i="71"/>
  <c r="R218" i="71"/>
  <c r="B218" i="71"/>
  <c r="V217" i="71"/>
  <c r="R217" i="71"/>
  <c r="B217" i="71"/>
  <c r="V216" i="71"/>
  <c r="R216" i="71"/>
  <c r="B216" i="71"/>
  <c r="V215" i="71"/>
  <c r="R215" i="71"/>
  <c r="B215" i="71"/>
  <c r="V214" i="71"/>
  <c r="R214" i="71"/>
  <c r="B214" i="71"/>
  <c r="B213" i="71"/>
  <c r="B212" i="71"/>
  <c r="V211" i="71"/>
  <c r="R211" i="71"/>
  <c r="B211" i="71"/>
  <c r="V210" i="71"/>
  <c r="R210" i="71"/>
  <c r="B210" i="71"/>
  <c r="V209" i="71"/>
  <c r="R209" i="71"/>
  <c r="B209" i="71"/>
  <c r="V208" i="71"/>
  <c r="R208" i="71"/>
  <c r="B208" i="71"/>
  <c r="V207" i="71"/>
  <c r="R207" i="71"/>
  <c r="B207" i="71"/>
  <c r="V206" i="71"/>
  <c r="R206" i="71"/>
  <c r="B206" i="71"/>
  <c r="V205" i="71"/>
  <c r="R205" i="71"/>
  <c r="B205" i="71"/>
  <c r="V204" i="71"/>
  <c r="R204" i="71"/>
  <c r="B204" i="71"/>
  <c r="V203" i="71"/>
  <c r="R203" i="71"/>
  <c r="B203" i="71"/>
  <c r="V202" i="71"/>
  <c r="R202" i="71"/>
  <c r="B202" i="71"/>
  <c r="V201" i="71"/>
  <c r="R201" i="71"/>
  <c r="B201" i="71"/>
  <c r="V200" i="71"/>
  <c r="R200" i="71"/>
  <c r="B200" i="71"/>
  <c r="V199" i="71"/>
  <c r="R199" i="71"/>
  <c r="B199" i="71"/>
  <c r="B198" i="71"/>
  <c r="V197" i="71"/>
  <c r="R197" i="71"/>
  <c r="B197" i="71"/>
  <c r="V196" i="71"/>
  <c r="R196" i="71"/>
  <c r="B196" i="71"/>
  <c r="V195" i="71"/>
  <c r="R195" i="71"/>
  <c r="B195" i="71"/>
  <c r="V194" i="71"/>
  <c r="R194" i="71"/>
  <c r="B194" i="71"/>
  <c r="V193" i="71"/>
  <c r="R193" i="71"/>
  <c r="B193" i="71"/>
  <c r="B192" i="71"/>
  <c r="B191" i="71"/>
  <c r="V190" i="71"/>
  <c r="R190" i="71"/>
  <c r="B190" i="71"/>
  <c r="V189" i="71"/>
  <c r="R189" i="71"/>
  <c r="B189" i="71"/>
  <c r="V188" i="71"/>
  <c r="R188" i="71"/>
  <c r="B188" i="71"/>
  <c r="V187" i="71"/>
  <c r="R187" i="71"/>
  <c r="B187" i="71"/>
  <c r="B186" i="71"/>
  <c r="B185" i="71"/>
  <c r="V184" i="71"/>
  <c r="R184" i="71"/>
  <c r="B184" i="71"/>
  <c r="V183" i="71"/>
  <c r="R183" i="71"/>
  <c r="B183" i="71"/>
  <c r="V182" i="71"/>
  <c r="R182" i="71"/>
  <c r="B182" i="71"/>
  <c r="V181" i="71"/>
  <c r="R181" i="71"/>
  <c r="B181" i="71"/>
  <c r="V180" i="71"/>
  <c r="R180" i="71"/>
  <c r="B180" i="71"/>
  <c r="B179" i="71"/>
  <c r="B178" i="71"/>
  <c r="B177" i="71"/>
  <c r="V176" i="71"/>
  <c r="R176" i="71"/>
  <c r="B176" i="71"/>
  <c r="V175" i="71"/>
  <c r="R175" i="71"/>
  <c r="B175" i="71"/>
  <c r="V174" i="71"/>
  <c r="R174" i="71"/>
  <c r="B174" i="71"/>
  <c r="B173" i="71"/>
  <c r="V172" i="71"/>
  <c r="R172" i="71"/>
  <c r="B172" i="71"/>
  <c r="V171" i="71"/>
  <c r="R171" i="71"/>
  <c r="B171" i="71"/>
  <c r="V170" i="71"/>
  <c r="R170" i="71"/>
  <c r="B170" i="71"/>
  <c r="V169" i="71"/>
  <c r="R169" i="71"/>
  <c r="B169" i="71"/>
  <c r="V168" i="71"/>
  <c r="R168" i="71"/>
  <c r="B168" i="71"/>
  <c r="V167" i="71"/>
  <c r="R167" i="71"/>
  <c r="B167" i="71"/>
  <c r="V166" i="71"/>
  <c r="R166" i="71"/>
  <c r="B166" i="71"/>
  <c r="B165" i="71"/>
  <c r="B164" i="71"/>
  <c r="V163" i="71"/>
  <c r="R163" i="71"/>
  <c r="B163" i="71"/>
  <c r="V162" i="71"/>
  <c r="R162" i="71"/>
  <c r="B162" i="71"/>
  <c r="B161" i="71"/>
  <c r="V160" i="71"/>
  <c r="R160" i="71"/>
  <c r="B160" i="71"/>
  <c r="V159" i="71"/>
  <c r="R159" i="71"/>
  <c r="B159" i="71"/>
  <c r="V158" i="71"/>
  <c r="R158" i="71"/>
  <c r="B158" i="71"/>
  <c r="B157" i="71"/>
  <c r="V156" i="71"/>
  <c r="R156" i="71"/>
  <c r="B156" i="71"/>
  <c r="V155" i="71"/>
  <c r="R155" i="71"/>
  <c r="B155" i="71"/>
  <c r="V154" i="71"/>
  <c r="R154" i="71"/>
  <c r="B154" i="71"/>
  <c r="V153" i="71"/>
  <c r="R153" i="71"/>
  <c r="B153" i="71"/>
  <c r="B152" i="71"/>
  <c r="V151" i="71"/>
  <c r="R151" i="71"/>
  <c r="B151" i="71"/>
  <c r="V150" i="71"/>
  <c r="R150" i="71"/>
  <c r="B150" i="71"/>
  <c r="V149" i="71"/>
  <c r="R149" i="71"/>
  <c r="B149" i="71"/>
  <c r="V148" i="71"/>
  <c r="R148" i="71"/>
  <c r="B148" i="71"/>
  <c r="V147" i="71"/>
  <c r="R147" i="71"/>
  <c r="B147" i="71"/>
  <c r="V146" i="71"/>
  <c r="R146" i="71"/>
  <c r="B146" i="71"/>
  <c r="B145" i="71"/>
  <c r="V144" i="71"/>
  <c r="R144" i="71"/>
  <c r="B144" i="71"/>
  <c r="V143" i="71"/>
  <c r="R143" i="71"/>
  <c r="B143" i="71"/>
  <c r="V142" i="71"/>
  <c r="R142" i="71"/>
  <c r="B142" i="71"/>
  <c r="V141" i="71"/>
  <c r="R141" i="71"/>
  <c r="B141" i="71"/>
  <c r="V140" i="71"/>
  <c r="R140" i="71"/>
  <c r="B140" i="71"/>
  <c r="B139" i="71"/>
  <c r="V138" i="71"/>
  <c r="R138" i="71"/>
  <c r="B138" i="71"/>
  <c r="V137" i="71"/>
  <c r="R137" i="71"/>
  <c r="B137" i="71"/>
  <c r="V136" i="71"/>
  <c r="R136" i="71"/>
  <c r="B136" i="71"/>
  <c r="V135" i="71"/>
  <c r="R135" i="71"/>
  <c r="B135" i="71"/>
  <c r="V134" i="71"/>
  <c r="R134" i="71"/>
  <c r="B134" i="71"/>
  <c r="V133" i="71"/>
  <c r="R133" i="71"/>
  <c r="B133" i="71"/>
  <c r="B132" i="71"/>
  <c r="B131" i="71"/>
  <c r="B130" i="71"/>
  <c r="B129" i="71"/>
  <c r="V128" i="71"/>
  <c r="R128" i="71"/>
  <c r="B128" i="71"/>
  <c r="V127" i="71"/>
  <c r="R127" i="71"/>
  <c r="B127" i="71"/>
  <c r="V126" i="71"/>
  <c r="R126" i="71"/>
  <c r="B126" i="71"/>
  <c r="V125" i="71"/>
  <c r="R125" i="71"/>
  <c r="B125" i="71"/>
  <c r="B124" i="71"/>
  <c r="V123" i="71"/>
  <c r="R123" i="71"/>
  <c r="B123" i="71"/>
  <c r="V122" i="71"/>
  <c r="R122" i="71"/>
  <c r="B122" i="71"/>
  <c r="R121" i="71"/>
  <c r="V121" i="71" s="1"/>
  <c r="B121" i="71"/>
  <c r="R120" i="71"/>
  <c r="V120" i="71" s="1"/>
  <c r="B120" i="71"/>
  <c r="R119" i="71"/>
  <c r="B119" i="71"/>
  <c r="B118" i="71"/>
  <c r="B117" i="71"/>
  <c r="V116" i="71"/>
  <c r="R116" i="71"/>
  <c r="B116" i="71"/>
  <c r="V115" i="71"/>
  <c r="R115" i="71"/>
  <c r="B115" i="71"/>
  <c r="V114" i="71"/>
  <c r="R114" i="71"/>
  <c r="B114" i="71"/>
  <c r="V113" i="71"/>
  <c r="R113" i="71"/>
  <c r="B113" i="71"/>
  <c r="V112" i="71"/>
  <c r="R112" i="71"/>
  <c r="B112" i="71"/>
  <c r="B111" i="71"/>
  <c r="B110" i="71"/>
  <c r="V109" i="71"/>
  <c r="R109" i="71"/>
  <c r="B109" i="71"/>
  <c r="V108" i="71"/>
  <c r="R108" i="71"/>
  <c r="B108" i="71"/>
  <c r="V107" i="71"/>
  <c r="R107" i="71"/>
  <c r="B107" i="71"/>
  <c r="V106" i="71"/>
  <c r="R106" i="71"/>
  <c r="B106" i="71"/>
  <c r="V105" i="71"/>
  <c r="R105" i="71"/>
  <c r="B105" i="71"/>
  <c r="B104" i="71"/>
  <c r="V103" i="71"/>
  <c r="R103" i="71"/>
  <c r="B103" i="71"/>
  <c r="V102" i="71"/>
  <c r="R102" i="71"/>
  <c r="B102" i="71"/>
  <c r="B101" i="71"/>
  <c r="B100" i="71"/>
  <c r="V99" i="71"/>
  <c r="R99" i="71"/>
  <c r="B99" i="71"/>
  <c r="V98" i="71"/>
  <c r="R98" i="71"/>
  <c r="B98" i="71"/>
  <c r="V97" i="71"/>
  <c r="R97" i="71"/>
  <c r="B97" i="71"/>
  <c r="B96" i="71"/>
  <c r="V95" i="71"/>
  <c r="R95" i="71"/>
  <c r="B95" i="71"/>
  <c r="R94" i="71"/>
  <c r="V94" i="71" s="1"/>
  <c r="B94" i="71"/>
  <c r="R93" i="71"/>
  <c r="V93" i="71" s="1"/>
  <c r="B93" i="71"/>
  <c r="R92" i="71"/>
  <c r="V92" i="71" s="1"/>
  <c r="B92" i="71"/>
  <c r="V91" i="71"/>
  <c r="R91" i="71"/>
  <c r="B91" i="71"/>
  <c r="V90" i="71"/>
  <c r="R90" i="71"/>
  <c r="B90" i="71"/>
  <c r="V89" i="71"/>
  <c r="R89" i="71"/>
  <c r="B89" i="71"/>
  <c r="B88" i="71"/>
  <c r="B87" i="71"/>
  <c r="V86" i="71"/>
  <c r="R86" i="71"/>
  <c r="B86" i="71"/>
  <c r="V85" i="71"/>
  <c r="R85" i="71"/>
  <c r="B85" i="71"/>
  <c r="B84" i="71"/>
  <c r="V83" i="71"/>
  <c r="R83" i="71"/>
  <c r="B83" i="71"/>
  <c r="V82" i="71"/>
  <c r="R82" i="71"/>
  <c r="B82" i="71"/>
  <c r="V81" i="71"/>
  <c r="R81" i="71"/>
  <c r="B81" i="71"/>
  <c r="V80" i="71"/>
  <c r="R80" i="71"/>
  <c r="B80" i="71"/>
  <c r="V79" i="71"/>
  <c r="R79" i="71"/>
  <c r="B79" i="71"/>
  <c r="V78" i="71"/>
  <c r="R78" i="71"/>
  <c r="B78" i="71"/>
  <c r="B77" i="71"/>
  <c r="V76" i="71"/>
  <c r="R76" i="71"/>
  <c r="B76" i="71"/>
  <c r="V75" i="71"/>
  <c r="R75" i="71"/>
  <c r="B75" i="71"/>
  <c r="B74" i="71"/>
  <c r="V73" i="71"/>
  <c r="R73" i="71"/>
  <c r="B73" i="71"/>
  <c r="V72" i="71"/>
  <c r="R72" i="71"/>
  <c r="B72" i="71"/>
  <c r="B71" i="71"/>
  <c r="V70" i="71"/>
  <c r="R70" i="71"/>
  <c r="B70" i="71"/>
  <c r="V69" i="71"/>
  <c r="R69" i="71"/>
  <c r="B69" i="71"/>
  <c r="V68" i="71"/>
  <c r="R68" i="71"/>
  <c r="B68" i="71"/>
  <c r="V67" i="71"/>
  <c r="R67" i="71"/>
  <c r="B67" i="71"/>
  <c r="B66" i="71"/>
  <c r="V65" i="71"/>
  <c r="R65" i="71"/>
  <c r="B65" i="71"/>
  <c r="V64" i="71"/>
  <c r="R64" i="71"/>
  <c r="B64" i="71"/>
  <c r="B63" i="71"/>
  <c r="V62" i="71"/>
  <c r="R62" i="71"/>
  <c r="B62" i="71"/>
  <c r="V61" i="71"/>
  <c r="R61" i="71"/>
  <c r="B61" i="71"/>
  <c r="V60" i="71"/>
  <c r="R60" i="71"/>
  <c r="B60" i="71"/>
  <c r="V59" i="71"/>
  <c r="R59" i="71"/>
  <c r="B59" i="71"/>
  <c r="V58" i="71"/>
  <c r="R58" i="71"/>
  <c r="B58" i="71"/>
  <c r="V57" i="71"/>
  <c r="R57" i="71"/>
  <c r="B57" i="71"/>
  <c r="B56" i="71"/>
  <c r="V55" i="71"/>
  <c r="R55" i="71"/>
  <c r="B55" i="71"/>
  <c r="V54" i="71"/>
  <c r="R54" i="71"/>
  <c r="B54" i="71"/>
  <c r="V53" i="71"/>
  <c r="R53" i="71"/>
  <c r="B53" i="71"/>
  <c r="V52" i="71"/>
  <c r="R52" i="71"/>
  <c r="B52" i="71"/>
  <c r="V51" i="71"/>
  <c r="R51" i="71"/>
  <c r="B51" i="71"/>
  <c r="B50" i="71"/>
  <c r="V49" i="71"/>
  <c r="R49" i="71"/>
  <c r="B49" i="71"/>
  <c r="V48" i="71"/>
  <c r="R48" i="71"/>
  <c r="B48" i="71"/>
  <c r="V47" i="71"/>
  <c r="R47" i="71"/>
  <c r="B47" i="71"/>
  <c r="V46" i="71"/>
  <c r="R46" i="71"/>
  <c r="B46" i="71"/>
  <c r="V45" i="71"/>
  <c r="R45" i="71"/>
  <c r="B45" i="71"/>
  <c r="V44" i="71"/>
  <c r="R44" i="71"/>
  <c r="B44" i="71"/>
  <c r="B43" i="71"/>
  <c r="B42" i="71"/>
  <c r="B41" i="71"/>
  <c r="B40" i="71"/>
  <c r="V39" i="71"/>
  <c r="R39" i="71"/>
  <c r="B39" i="71"/>
  <c r="V38" i="71"/>
  <c r="R38" i="71"/>
  <c r="B38" i="71"/>
  <c r="V37" i="71"/>
  <c r="R37" i="71"/>
  <c r="B37" i="71"/>
  <c r="V36" i="71"/>
  <c r="R36" i="71"/>
  <c r="B36" i="71"/>
  <c r="B35" i="71"/>
  <c r="V34" i="71"/>
  <c r="R34" i="71"/>
  <c r="B34" i="71"/>
  <c r="V33" i="71"/>
  <c r="R33" i="71"/>
  <c r="B33" i="71"/>
  <c r="V32" i="71"/>
  <c r="R32" i="71"/>
  <c r="B32" i="71"/>
  <c r="V31" i="71"/>
  <c r="R31" i="71"/>
  <c r="B31" i="71"/>
  <c r="V30" i="71"/>
  <c r="R30" i="71"/>
  <c r="B30" i="71"/>
  <c r="B29" i="71"/>
  <c r="B28" i="71"/>
  <c r="V27" i="71"/>
  <c r="R27" i="71"/>
  <c r="B27" i="71"/>
  <c r="V26" i="71"/>
  <c r="R26" i="71"/>
  <c r="B26" i="71"/>
  <c r="V25" i="71"/>
  <c r="R25" i="71"/>
  <c r="B25" i="71"/>
  <c r="V24" i="71"/>
  <c r="R24" i="71"/>
  <c r="B24" i="71"/>
  <c r="V23" i="71"/>
  <c r="R23" i="71"/>
  <c r="B23" i="71"/>
  <c r="B22" i="71"/>
  <c r="B21" i="71"/>
  <c r="V20" i="71"/>
  <c r="R20" i="71"/>
  <c r="B20" i="71"/>
  <c r="V19" i="71"/>
  <c r="R19" i="71"/>
  <c r="B19" i="71"/>
  <c r="V18" i="71"/>
  <c r="R18" i="71"/>
  <c r="B18" i="71"/>
  <c r="V17" i="71"/>
  <c r="R17" i="71"/>
  <c r="B17" i="71"/>
  <c r="V16" i="71"/>
  <c r="R16" i="71"/>
  <c r="B16" i="71"/>
  <c r="B15" i="71"/>
  <c r="V14" i="71"/>
  <c r="R14" i="71"/>
  <c r="B14" i="71"/>
  <c r="V13" i="71"/>
  <c r="R13" i="71"/>
  <c r="B13" i="71"/>
  <c r="B12" i="71"/>
  <c r="B11" i="71"/>
  <c r="T10" i="71"/>
  <c r="T9" i="71"/>
  <c r="T8" i="71"/>
  <c r="I44" i="70"/>
  <c r="I43" i="70"/>
  <c r="I42" i="70"/>
  <c r="I41" i="70"/>
  <c r="I40" i="70"/>
  <c r="I39" i="70"/>
  <c r="I38" i="70"/>
  <c r="I37" i="70"/>
  <c r="E35" i="70"/>
  <c r="E34" i="70"/>
  <c r="E33" i="70"/>
  <c r="E32" i="70"/>
  <c r="E31" i="70"/>
  <c r="E29" i="70"/>
  <c r="E28" i="70"/>
  <c r="E27" i="70"/>
  <c r="E26" i="70"/>
  <c r="E25" i="70"/>
  <c r="E24" i="70"/>
  <c r="E22" i="70"/>
  <c r="E21" i="70"/>
  <c r="E20" i="70"/>
  <c r="E19" i="70"/>
  <c r="E18" i="70"/>
  <c r="E17" i="70"/>
  <c r="E16" i="70"/>
  <c r="E15" i="70"/>
  <c r="E14" i="70"/>
  <c r="E13" i="70"/>
  <c r="E12" i="70"/>
  <c r="E11" i="70"/>
  <c r="E10" i="70"/>
  <c r="C35" i="70"/>
  <c r="I35" i="70" s="1"/>
  <c r="C34" i="70"/>
  <c r="I34" i="70" s="1"/>
  <c r="C33" i="70"/>
  <c r="I33" i="70" s="1"/>
  <c r="C32" i="70"/>
  <c r="I32" i="70" s="1"/>
  <c r="C31" i="70"/>
  <c r="I31" i="70" s="1"/>
  <c r="C29" i="70"/>
  <c r="I29" i="70" s="1"/>
  <c r="C28" i="70"/>
  <c r="I28" i="70" s="1"/>
  <c r="C27" i="70"/>
  <c r="I27" i="70" s="1"/>
  <c r="C26" i="70"/>
  <c r="I26" i="70" s="1"/>
  <c r="C25" i="70"/>
  <c r="I25" i="70" s="1"/>
  <c r="C24" i="70"/>
  <c r="I24" i="70" s="1"/>
  <c r="C22" i="70"/>
  <c r="I22" i="70" s="1"/>
  <c r="C21" i="70"/>
  <c r="I21" i="70" s="1"/>
  <c r="C20" i="70"/>
  <c r="I20" i="70" s="1"/>
  <c r="C19" i="70"/>
  <c r="I19" i="70" s="1"/>
  <c r="C18" i="70"/>
  <c r="I18" i="70" s="1"/>
  <c r="C17" i="70"/>
  <c r="I17" i="70" s="1"/>
  <c r="C16" i="70"/>
  <c r="I16" i="70" s="1"/>
  <c r="C15" i="70"/>
  <c r="I15" i="70" s="1"/>
  <c r="C14" i="70"/>
  <c r="I14" i="70" s="1"/>
  <c r="C13" i="70"/>
  <c r="I13" i="70" s="1"/>
  <c r="C12" i="70"/>
  <c r="I12" i="70" s="1"/>
  <c r="C11" i="70"/>
  <c r="I11" i="70" s="1"/>
  <c r="C10" i="70"/>
  <c r="I10" i="70" s="1"/>
  <c r="G60" i="63"/>
  <c r="G58" i="63"/>
  <c r="G57" i="63"/>
  <c r="G56" i="63"/>
  <c r="G55" i="63"/>
  <c r="G54" i="63"/>
  <c r="G53" i="63"/>
  <c r="G51" i="63"/>
  <c r="G50" i="63"/>
  <c r="G49" i="63"/>
  <c r="G48" i="63"/>
  <c r="G47" i="63"/>
  <c r="G46" i="63"/>
  <c r="G45" i="63"/>
  <c r="G44" i="63"/>
  <c r="G42" i="63"/>
  <c r="G41" i="63"/>
  <c r="G40" i="63"/>
  <c r="G39" i="63"/>
  <c r="G38" i="63"/>
  <c r="G36" i="63"/>
  <c r="G35" i="63"/>
  <c r="G34" i="63"/>
  <c r="G33" i="63"/>
  <c r="G32" i="63"/>
  <c r="G31" i="63"/>
  <c r="G29" i="63"/>
  <c r="G28" i="63"/>
  <c r="G27" i="63"/>
  <c r="G26" i="63"/>
  <c r="G25" i="63"/>
  <c r="G24" i="63"/>
  <c r="G23" i="63"/>
  <c r="G22" i="63"/>
  <c r="G21" i="63"/>
  <c r="G20" i="63"/>
  <c r="G19" i="63"/>
  <c r="G18" i="63"/>
  <c r="G17" i="63"/>
  <c r="G60" i="62"/>
  <c r="G58" i="62"/>
  <c r="G57" i="62"/>
  <c r="G56" i="62"/>
  <c r="G55" i="62"/>
  <c r="G54" i="62"/>
  <c r="G53" i="62"/>
  <c r="G51" i="62"/>
  <c r="G50" i="62"/>
  <c r="G49" i="62"/>
  <c r="G48" i="62"/>
  <c r="G47" i="62"/>
  <c r="G46" i="62"/>
  <c r="G45" i="62"/>
  <c r="G44" i="62"/>
  <c r="G42" i="62"/>
  <c r="G41" i="62"/>
  <c r="G40" i="62"/>
  <c r="G39" i="62"/>
  <c r="G38" i="62"/>
  <c r="G36" i="62"/>
  <c r="G35" i="62"/>
  <c r="G34" i="62"/>
  <c r="G33" i="62"/>
  <c r="G32" i="62"/>
  <c r="G31" i="62"/>
  <c r="G29" i="62"/>
  <c r="G28" i="62"/>
  <c r="G27" i="62"/>
  <c r="G26" i="62"/>
  <c r="G25" i="62"/>
  <c r="G24" i="62"/>
  <c r="G23" i="62"/>
  <c r="G22" i="62"/>
  <c r="G21" i="62"/>
  <c r="G20" i="62"/>
  <c r="G19" i="62"/>
  <c r="G18" i="62"/>
  <c r="G17" i="62"/>
  <c r="G60" i="61"/>
  <c r="G58" i="61"/>
  <c r="G57" i="61"/>
  <c r="G56" i="61"/>
  <c r="G55" i="61"/>
  <c r="G54" i="61"/>
  <c r="G53" i="61"/>
  <c r="G51" i="61"/>
  <c r="G50" i="61"/>
  <c r="G49" i="61"/>
  <c r="G48" i="61"/>
  <c r="G47" i="61"/>
  <c r="G46" i="61"/>
  <c r="G45" i="61"/>
  <c r="G44" i="61"/>
  <c r="G42" i="61"/>
  <c r="G41" i="61"/>
  <c r="G40" i="61"/>
  <c r="G39" i="61"/>
  <c r="G38" i="61"/>
  <c r="G36" i="61"/>
  <c r="G35" i="61"/>
  <c r="G34" i="61"/>
  <c r="G33" i="61"/>
  <c r="G32" i="61"/>
  <c r="G31" i="61"/>
  <c r="G29" i="61"/>
  <c r="G28" i="61"/>
  <c r="G27" i="61"/>
  <c r="G26" i="61"/>
  <c r="G25" i="61"/>
  <c r="G24" i="61"/>
  <c r="G23" i="61"/>
  <c r="G22" i="61"/>
  <c r="G21" i="61"/>
  <c r="G20" i="61"/>
  <c r="G19" i="61"/>
  <c r="G18" i="61"/>
  <c r="G17" i="61"/>
  <c r="G60" i="53"/>
  <c r="G58" i="53"/>
  <c r="G57" i="53"/>
  <c r="G56" i="53"/>
  <c r="G55" i="53"/>
  <c r="G54" i="53"/>
  <c r="G53" i="53"/>
  <c r="G51" i="53"/>
  <c r="G50" i="53"/>
  <c r="G49" i="53"/>
  <c r="G48" i="53"/>
  <c r="G47" i="53"/>
  <c r="G46" i="53"/>
  <c r="G45" i="53"/>
  <c r="G44" i="53"/>
  <c r="G42" i="53"/>
  <c r="G41" i="53"/>
  <c r="G40" i="53"/>
  <c r="G39" i="53"/>
  <c r="G38" i="53"/>
  <c r="G36" i="53"/>
  <c r="G35" i="53"/>
  <c r="G34" i="53"/>
  <c r="G33" i="53"/>
  <c r="G32" i="53"/>
  <c r="G31" i="53"/>
  <c r="G29" i="53"/>
  <c r="G28" i="53"/>
  <c r="G27" i="53"/>
  <c r="G26" i="53"/>
  <c r="G25" i="53"/>
  <c r="G24" i="53"/>
  <c r="G23" i="53"/>
  <c r="G22" i="53"/>
  <c r="G21" i="53"/>
  <c r="G20" i="53"/>
  <c r="G19" i="53"/>
  <c r="G18" i="53"/>
  <c r="G17" i="53"/>
  <c r="V708" i="72" l="1"/>
  <c r="V718" i="72"/>
  <c r="V717" i="72" s="1"/>
  <c r="R673" i="72"/>
  <c r="R718" i="72"/>
  <c r="R717" i="72" s="1"/>
  <c r="V721" i="72"/>
  <c r="V758" i="72"/>
  <c r="V765" i="72"/>
  <c r="V777" i="72"/>
  <c r="R808" i="72"/>
  <c r="V792" i="72"/>
  <c r="V690" i="72"/>
  <c r="R735" i="72"/>
  <c r="V735" i="72"/>
  <c r="V750" i="72"/>
  <c r="V701" i="72"/>
  <c r="V729" i="72"/>
  <c r="V725" i="72" s="1"/>
  <c r="V801" i="72"/>
  <c r="V800" i="72" s="1"/>
  <c r="V808" i="72"/>
  <c r="R695" i="72"/>
  <c r="R693" i="72" s="1"/>
  <c r="V695" i="72"/>
  <c r="V693" i="72" s="1"/>
  <c r="V706" i="72"/>
  <c r="R771" i="72"/>
  <c r="V771" i="72"/>
  <c r="V764" i="72" s="1"/>
  <c r="R765" i="72"/>
  <c r="V742" i="72"/>
  <c r="R786" i="72"/>
  <c r="R785" i="72" s="1"/>
  <c r="R801" i="72"/>
  <c r="R800" i="72" s="1"/>
  <c r="R792" i="72" s="1"/>
  <c r="R690" i="72"/>
  <c r="R701" i="72"/>
  <c r="R708" i="72"/>
  <c r="R706" i="72" s="1"/>
  <c r="R726" i="72"/>
  <c r="R729" i="72"/>
  <c r="R742" i="72"/>
  <c r="R777" i="72"/>
  <c r="R96" i="71"/>
  <c r="V111" i="71"/>
  <c r="R118" i="71"/>
  <c r="R117" i="71" s="1"/>
  <c r="V139" i="71"/>
  <c r="V230" i="71"/>
  <c r="V234" i="71"/>
  <c r="V295" i="71"/>
  <c r="R410" i="71"/>
  <c r="R419" i="71"/>
  <c r="V434" i="71"/>
  <c r="R718" i="71"/>
  <c r="R922" i="71"/>
  <c r="V43" i="71"/>
  <c r="R265" i="71"/>
  <c r="R490" i="71"/>
  <c r="V15" i="71"/>
  <c r="V12" i="71" s="1"/>
  <c r="V42" i="71"/>
  <c r="V63" i="71"/>
  <c r="V145" i="71"/>
  <c r="R165" i="71"/>
  <c r="R164" i="71" s="1"/>
  <c r="R161" i="71" s="1"/>
  <c r="R157" i="71" s="1"/>
  <c r="V173" i="71"/>
  <c r="V219" i="71"/>
  <c r="R240" i="71"/>
  <c r="R246" i="71"/>
  <c r="R250" i="71"/>
  <c r="V270" i="71"/>
  <c r="R355" i="71"/>
  <c r="R365" i="71"/>
  <c r="R364" i="71" s="1"/>
  <c r="R362" i="71" s="1"/>
  <c r="R358" i="71" s="1"/>
  <c r="R339" i="71"/>
  <c r="V380" i="71"/>
  <c r="R422" i="71"/>
  <c r="V446" i="71"/>
  <c r="R486" i="71"/>
  <c r="R498" i="71"/>
  <c r="V534" i="71"/>
  <c r="V533" i="71" s="1"/>
  <c r="V552" i="71"/>
  <c r="V688" i="71"/>
  <c r="V718" i="71"/>
  <c r="V717" i="71" s="1"/>
  <c r="R733" i="71"/>
  <c r="V754" i="71"/>
  <c r="V908" i="71"/>
  <c r="V907" i="71" s="1"/>
  <c r="V936" i="71"/>
  <c r="R946" i="71"/>
  <c r="R977" i="71"/>
  <c r="R985" i="71"/>
  <c r="V982" i="71"/>
  <c r="V998" i="71"/>
  <c r="R1033" i="71"/>
  <c r="R1018" i="71" s="1"/>
  <c r="V1042" i="71"/>
  <c r="V1041" i="71" s="1"/>
  <c r="V1099" i="71"/>
  <c r="R88" i="71"/>
  <c r="V365" i="71"/>
  <c r="V364" i="71" s="1"/>
  <c r="V362" i="71" s="1"/>
  <c r="V410" i="71"/>
  <c r="V414" i="71"/>
  <c r="V570" i="71"/>
  <c r="V697" i="71"/>
  <c r="V704" i="71"/>
  <c r="V703" i="71" s="1"/>
  <c r="R762" i="71"/>
  <c r="R817" i="71"/>
  <c r="R886" i="71"/>
  <c r="V977" i="71"/>
  <c r="V973" i="71" s="1"/>
  <c r="V985" i="71"/>
  <c r="V1014" i="71"/>
  <c r="R66" i="71"/>
  <c r="R77" i="71"/>
  <c r="V88" i="71"/>
  <c r="R104" i="71"/>
  <c r="R145" i="71"/>
  <c r="V152" i="71"/>
  <c r="R173" i="71"/>
  <c r="R186" i="71"/>
  <c r="V192" i="71"/>
  <c r="V191" i="71" s="1"/>
  <c r="R307" i="71"/>
  <c r="R359" i="71"/>
  <c r="R390" i="71"/>
  <c r="V468" i="71"/>
  <c r="V466" i="71" s="1"/>
  <c r="V480" i="71"/>
  <c r="R566" i="71"/>
  <c r="V762" i="71"/>
  <c r="V810" i="71"/>
  <c r="V838" i="71"/>
  <c r="V850" i="71"/>
  <c r="V886" i="71"/>
  <c r="V916" i="71"/>
  <c r="R1027" i="71"/>
  <c r="R1073" i="71"/>
  <c r="V1080" i="71"/>
  <c r="V22" i="71"/>
  <c r="V56" i="71"/>
  <c r="V96" i="71"/>
  <c r="R198" i="71"/>
  <c r="R319" i="71"/>
  <c r="R334" i="71"/>
  <c r="R333" i="71" s="1"/>
  <c r="V348" i="71"/>
  <c r="V580" i="71"/>
  <c r="R810" i="71"/>
  <c r="V817" i="71"/>
  <c r="R50" i="71"/>
  <c r="V124" i="71"/>
  <c r="V132" i="71"/>
  <c r="V131" i="71" s="1"/>
  <c r="V130" i="71" s="1"/>
  <c r="V179" i="71"/>
  <c r="R270" i="71"/>
  <c r="R285" i="71"/>
  <c r="R301" i="71"/>
  <c r="V520" i="71"/>
  <c r="V517" i="71" s="1"/>
  <c r="V530" i="71"/>
  <c r="V588" i="71"/>
  <c r="V587" i="71" s="1"/>
  <c r="V586" i="71" s="1"/>
  <c r="V676" i="71"/>
  <c r="V675" i="71" s="1"/>
  <c r="V673" i="71" s="1"/>
  <c r="V758" i="71"/>
  <c r="R779" i="71"/>
  <c r="R777" i="71" s="1"/>
  <c r="R787" i="71"/>
  <c r="V796" i="71"/>
  <c r="R855" i="71"/>
  <c r="V859" i="71"/>
  <c r="R867" i="71"/>
  <c r="V1006" i="71"/>
  <c r="R1021" i="71"/>
  <c r="R1020" i="71" s="1"/>
  <c r="V1064" i="71"/>
  <c r="R43" i="71"/>
  <c r="R42" i="71" s="1"/>
  <c r="R56" i="71"/>
  <c r="R63" i="71"/>
  <c r="V77" i="71"/>
  <c r="R101" i="71"/>
  <c r="V104" i="71"/>
  <c r="V101" i="71" s="1"/>
  <c r="V119" i="71"/>
  <c r="V118" i="71" s="1"/>
  <c r="V117" i="71" s="1"/>
  <c r="R152" i="71"/>
  <c r="V165" i="71"/>
  <c r="V164" i="71" s="1"/>
  <c r="V161" i="71" s="1"/>
  <c r="V157" i="71" s="1"/>
  <c r="V198" i="71"/>
  <c r="R213" i="71"/>
  <c r="R212" i="71" s="1"/>
  <c r="R230" i="71"/>
  <c r="R234" i="71"/>
  <c r="V240" i="71"/>
  <c r="V237" i="71" s="1"/>
  <c r="V233" i="71" s="1"/>
  <c r="V246" i="71"/>
  <c r="V250" i="71"/>
  <c r="R257" i="71"/>
  <c r="R253" i="71" s="1"/>
  <c r="R249" i="71" s="1"/>
  <c r="R274" i="71"/>
  <c r="V334" i="71"/>
  <c r="V355" i="71"/>
  <c r="V375" i="71"/>
  <c r="V390" i="71"/>
  <c r="V422" i="71"/>
  <c r="R434" i="71"/>
  <c r="R433" i="71" s="1"/>
  <c r="R460" i="71"/>
  <c r="V460" i="71"/>
  <c r="V483" i="71"/>
  <c r="R530" i="71"/>
  <c r="V559" i="71"/>
  <c r="V557" i="71" s="1"/>
  <c r="V556" i="71" s="1"/>
  <c r="R602" i="71"/>
  <c r="R600" i="71" s="1"/>
  <c r="V600" i="71"/>
  <c r="R646" i="71"/>
  <c r="V646" i="71"/>
  <c r="V653" i="71"/>
  <c r="R661" i="71"/>
  <c r="V669" i="71"/>
  <c r="R676" i="71"/>
  <c r="R682" i="71"/>
  <c r="V682" i="71"/>
  <c r="R916" i="71"/>
  <c r="R925" i="71"/>
  <c r="R921" i="71" s="1"/>
  <c r="R951" i="71"/>
  <c r="R949" i="71" s="1"/>
  <c r="R991" i="71"/>
  <c r="R1006" i="71"/>
  <c r="R1064" i="71"/>
  <c r="V1067" i="71"/>
  <c r="R1080" i="71"/>
  <c r="V1085" i="71"/>
  <c r="R1090" i="71"/>
  <c r="R237" i="71"/>
  <c r="R15" i="71"/>
  <c r="R12" i="71" s="1"/>
  <c r="V50" i="71"/>
  <c r="V41" i="71" s="1"/>
  <c r="V40" i="71" s="1"/>
  <c r="V66" i="71"/>
  <c r="R111" i="71"/>
  <c r="R124" i="71"/>
  <c r="R132" i="71"/>
  <c r="R131" i="71" s="1"/>
  <c r="R139" i="71"/>
  <c r="V186" i="71"/>
  <c r="V213" i="71"/>
  <c r="V212" i="71" s="1"/>
  <c r="R219" i="71"/>
  <c r="V274" i="71"/>
  <c r="V289" i="71"/>
  <c r="R289" i="71"/>
  <c r="R295" i="71"/>
  <c r="V307" i="71"/>
  <c r="V319" i="71"/>
  <c r="V359" i="71"/>
  <c r="V401" i="71"/>
  <c r="V397" i="71" s="1"/>
  <c r="R401" i="71"/>
  <c r="R397" i="71" s="1"/>
  <c r="V419" i="71"/>
  <c r="V527" i="71"/>
  <c r="R548" i="71"/>
  <c r="V548" i="71"/>
  <c r="R628" i="71"/>
  <c r="R697" i="71"/>
  <c r="R717" i="71"/>
  <c r="R712" i="71" s="1"/>
  <c r="R723" i="71"/>
  <c r="R722" i="71" s="1"/>
  <c r="V787" i="71"/>
  <c r="R791" i="71"/>
  <c r="V855" i="71"/>
  <c r="R859" i="71"/>
  <c r="V873" i="71"/>
  <c r="R873" i="71"/>
  <c r="R880" i="71"/>
  <c r="R879" i="71" s="1"/>
  <c r="V880" i="71"/>
  <c r="V879" i="71" s="1"/>
  <c r="R942" i="71"/>
  <c r="V942" i="71"/>
  <c r="V957" i="71"/>
  <c r="R974" i="71"/>
  <c r="R982" i="71"/>
  <c r="R981" i="71" s="1"/>
  <c r="R998" i="71"/>
  <c r="V1021" i="71"/>
  <c r="V1027" i="71"/>
  <c r="V1073" i="71"/>
  <c r="V1077" i="71"/>
  <c r="R1094" i="71"/>
  <c r="R1099" i="71"/>
  <c r="R22" i="71"/>
  <c r="R87" i="71"/>
  <c r="R84" i="71" s="1"/>
  <c r="R74" i="71" s="1"/>
  <c r="R71" i="71" s="1"/>
  <c r="R179" i="71"/>
  <c r="R192" i="71"/>
  <c r="R191" i="71" s="1"/>
  <c r="R185" i="71" s="1"/>
  <c r="R323" i="71"/>
  <c r="V339" i="71"/>
  <c r="R375" i="71"/>
  <c r="R414" i="71"/>
  <c r="V433" i="71"/>
  <c r="R446" i="71"/>
  <c r="V452" i="71"/>
  <c r="V490" i="71"/>
  <c r="V493" i="71"/>
  <c r="R506" i="71"/>
  <c r="R504" i="71" s="1"/>
  <c r="V506" i="71"/>
  <c r="V504" i="71" s="1"/>
  <c r="R534" i="71"/>
  <c r="R533" i="71" s="1"/>
  <c r="R559" i="71"/>
  <c r="R557" i="71" s="1"/>
  <c r="R556" i="71" s="1"/>
  <c r="R570" i="71"/>
  <c r="V576" i="71"/>
  <c r="R617" i="71"/>
  <c r="V616" i="71"/>
  <c r="V614" i="71" s="1"/>
  <c r="V610" i="71" s="1"/>
  <c r="R653" i="71"/>
  <c r="R669" i="71"/>
  <c r="V733" i="71"/>
  <c r="V732" i="71" s="1"/>
  <c r="V745" i="71"/>
  <c r="V742" i="71" s="1"/>
  <c r="R745" i="71"/>
  <c r="R770" i="71"/>
  <c r="V849" i="71"/>
  <c r="V848" i="71" s="1"/>
  <c r="V889" i="71"/>
  <c r="R889" i="71"/>
  <c r="R898" i="71"/>
  <c r="R897" i="71" s="1"/>
  <c r="V898" i="71"/>
  <c r="V897" i="71" s="1"/>
  <c r="V922" i="71"/>
  <c r="V951" i="71"/>
  <c r="V949" i="71" s="1"/>
  <c r="V1033" i="71"/>
  <c r="V1057" i="71"/>
  <c r="V1056" i="71" s="1"/>
  <c r="V1048" i="71" s="1"/>
  <c r="R1067" i="71"/>
  <c r="R1085" i="71"/>
  <c r="R1083" i="71" s="1"/>
  <c r="V29" i="71"/>
  <c r="V28" i="71" s="1"/>
  <c r="R35" i="71"/>
  <c r="V35" i="71"/>
  <c r="R29" i="71"/>
  <c r="R28" i="71" s="1"/>
  <c r="V87" i="71"/>
  <c r="V84" i="71" s="1"/>
  <c r="V110" i="71"/>
  <c r="R264" i="71"/>
  <c r="R843" i="71"/>
  <c r="V845" i="71"/>
  <c r="V257" i="71"/>
  <c r="V253" i="71" s="1"/>
  <c r="V285" i="71"/>
  <c r="V325" i="71"/>
  <c r="V323" i="71" s="1"/>
  <c r="V315" i="71" s="1"/>
  <c r="R452" i="71"/>
  <c r="V498" i="71"/>
  <c r="R616" i="71"/>
  <c r="R614" i="71" s="1"/>
  <c r="R610" i="71" s="1"/>
  <c r="V825" i="71"/>
  <c r="V824" i="71" s="1"/>
  <c r="R824" i="71"/>
  <c r="V965" i="71"/>
  <c r="V964" i="71" s="1"/>
  <c r="V962" i="71" s="1"/>
  <c r="R964" i="71"/>
  <c r="R962" i="71" s="1"/>
  <c r="V981" i="71"/>
  <c r="R280" i="71"/>
  <c r="R316" i="71"/>
  <c r="R348" i="71"/>
  <c r="V429" i="71"/>
  <c r="R480" i="71"/>
  <c r="R475" i="71" s="1"/>
  <c r="V523" i="71"/>
  <c r="R580" i="71"/>
  <c r="R588" i="71"/>
  <c r="R587" i="71" s="1"/>
  <c r="R586" i="71" s="1"/>
  <c r="R633" i="71"/>
  <c r="R631" i="71" s="1"/>
  <c r="R634" i="71"/>
  <c r="R688" i="71"/>
  <c r="R704" i="71"/>
  <c r="R703" i="71" s="1"/>
  <c r="V712" i="71"/>
  <c r="R758" i="71"/>
  <c r="V791" i="71"/>
  <c r="V843" i="71"/>
  <c r="R908" i="71"/>
  <c r="R907" i="71" s="1"/>
  <c r="R936" i="71"/>
  <c r="V991" i="71"/>
  <c r="R1042" i="71"/>
  <c r="R1041" i="71" s="1"/>
  <c r="R1048" i="71"/>
  <c r="V1083" i="71"/>
  <c r="R803" i="71"/>
  <c r="R802" i="71" s="1"/>
  <c r="V805" i="71"/>
  <c r="V803" i="71" s="1"/>
  <c r="V802" i="71" s="1"/>
  <c r="R831" i="71"/>
  <c r="V833" i="71"/>
  <c r="V831" i="71" s="1"/>
  <c r="V265" i="71"/>
  <c r="V264" i="71" s="1"/>
  <c r="V301" i="71"/>
  <c r="R380" i="71"/>
  <c r="R468" i="71"/>
  <c r="R466" i="71" s="1"/>
  <c r="R493" i="71"/>
  <c r="R527" i="71"/>
  <c r="R523" i="71" s="1"/>
  <c r="V633" i="71"/>
  <c r="V631" i="71" s="1"/>
  <c r="V627" i="71" s="1"/>
  <c r="V661" i="71"/>
  <c r="V723" i="71"/>
  <c r="V722" i="71" s="1"/>
  <c r="R732" i="71"/>
  <c r="R742" i="71"/>
  <c r="R754" i="71"/>
  <c r="V779" i="71"/>
  <c r="V777" i="71" s="1"/>
  <c r="V867" i="71"/>
  <c r="V925" i="71"/>
  <c r="R1014" i="71"/>
  <c r="R599" i="72"/>
  <c r="V599" i="72"/>
  <c r="R758" i="72"/>
  <c r="R838" i="71"/>
  <c r="R750" i="72"/>
  <c r="V762" i="72" l="1"/>
  <c r="R764" i="72"/>
  <c r="R762" i="72" s="1"/>
  <c r="V716" i="72"/>
  <c r="V705" i="72" s="1"/>
  <c r="V734" i="72"/>
  <c r="V733" i="72" s="1"/>
  <c r="V704" i="72" s="1"/>
  <c r="V700" i="72" s="1"/>
  <c r="R734" i="72"/>
  <c r="R733" i="72" s="1"/>
  <c r="R725" i="72"/>
  <c r="R716" i="72" s="1"/>
  <c r="R705" i="72" s="1"/>
  <c r="R41" i="71"/>
  <c r="R786" i="71"/>
  <c r="V751" i="71"/>
  <c r="V333" i="71"/>
  <c r="V332" i="71" s="1"/>
  <c r="V645" i="71"/>
  <c r="V644" i="71" s="1"/>
  <c r="R973" i="71"/>
  <c r="R40" i="71"/>
  <c r="V129" i="71"/>
  <c r="V185" i="71"/>
  <c r="V178" i="71" s="1"/>
  <c r="V177" i="71" s="1"/>
  <c r="R332" i="71"/>
  <c r="R389" i="71"/>
  <c r="R413" i="71"/>
  <c r="V445" i="71"/>
  <c r="V444" i="71" s="1"/>
  <c r="R445" i="71"/>
  <c r="R444" i="71" s="1"/>
  <c r="R432" i="71" s="1"/>
  <c r="V475" i="71"/>
  <c r="V972" i="71"/>
  <c r="V961" i="71" s="1"/>
  <c r="V74" i="71"/>
  <c r="V71" i="71" s="1"/>
  <c r="R315" i="71"/>
  <c r="R294" i="71" s="1"/>
  <c r="V990" i="71"/>
  <c r="V989" i="71" s="1"/>
  <c r="V786" i="71"/>
  <c r="R130" i="71"/>
  <c r="R129" i="71" s="1"/>
  <c r="V432" i="71"/>
  <c r="R627" i="71"/>
  <c r="R516" i="71"/>
  <c r="R515" i="71" s="1"/>
  <c r="V389" i="71"/>
  <c r="V374" i="71" s="1"/>
  <c r="V516" i="71"/>
  <c r="V515" i="71" s="1"/>
  <c r="V358" i="71"/>
  <c r="R972" i="71"/>
  <c r="R961" i="71" s="1"/>
  <c r="R489" i="71"/>
  <c r="V489" i="71"/>
  <c r="V413" i="71"/>
  <c r="V249" i="71"/>
  <c r="V229" i="71" s="1"/>
  <c r="R178" i="71"/>
  <c r="R177" i="71" s="1"/>
  <c r="R675" i="71"/>
  <c r="R673" i="71" s="1"/>
  <c r="R374" i="71"/>
  <c r="V921" i="71"/>
  <c r="R751" i="71"/>
  <c r="R21" i="71"/>
  <c r="V1020" i="71"/>
  <c r="V1018" i="71" s="1"/>
  <c r="R110" i="71"/>
  <c r="R645" i="71"/>
  <c r="R644" i="71" s="1"/>
  <c r="R990" i="71"/>
  <c r="R989" i="71" s="1"/>
  <c r="R233" i="71"/>
  <c r="R229" i="71" s="1"/>
  <c r="V21" i="71"/>
  <c r="R609" i="71"/>
  <c r="R598" i="71" s="1"/>
  <c r="V294" i="71"/>
  <c r="V263" i="71" s="1"/>
  <c r="V100" i="71"/>
  <c r="V609" i="71"/>
  <c r="V598" i="71" s="1"/>
  <c r="V597" i="71" s="1"/>
  <c r="V823" i="71"/>
  <c r="V801" i="71" s="1"/>
  <c r="V800" i="71" s="1"/>
  <c r="R263" i="71"/>
  <c r="R823" i="71"/>
  <c r="R801" i="71" s="1"/>
  <c r="R800" i="71" s="1"/>
  <c r="R776" i="71" s="1"/>
  <c r="R704" i="72" l="1"/>
  <c r="R700" i="72" s="1"/>
  <c r="R840" i="72" s="1"/>
  <c r="V262" i="71"/>
  <c r="R100" i="71"/>
  <c r="R262" i="71"/>
  <c r="V776" i="71"/>
  <c r="V960" i="71"/>
  <c r="V956" i="71" s="1"/>
  <c r="R960" i="71"/>
  <c r="R956" i="71" s="1"/>
  <c r="R597" i="71"/>
  <c r="R1105" i="71" l="1"/>
  <c r="D4" i="70" l="1"/>
  <c r="D4" i="66"/>
  <c r="J46" i="70"/>
  <c r="D37" i="70"/>
  <c r="L2" i="70" s="1"/>
  <c r="F35" i="70"/>
  <c r="F34" i="70"/>
  <c r="F33" i="70"/>
  <c r="F32" i="70"/>
  <c r="F31" i="70"/>
  <c r="F29" i="70"/>
  <c r="F28" i="70"/>
  <c r="F27" i="70"/>
  <c r="F26" i="70"/>
  <c r="F25" i="70"/>
  <c r="F24" i="70"/>
  <c r="F22" i="70"/>
  <c r="F21" i="70"/>
  <c r="F20" i="70"/>
  <c r="F19" i="70"/>
  <c r="F18" i="70"/>
  <c r="F17" i="70"/>
  <c r="F16" i="70"/>
  <c r="F15" i="70"/>
  <c r="F14" i="70"/>
  <c r="F13" i="70"/>
  <c r="F12" i="70"/>
  <c r="F11" i="70"/>
  <c r="F10" i="70"/>
  <c r="H56" i="66"/>
  <c r="G56" i="66"/>
  <c r="D56" i="66"/>
  <c r="O2" i="66" s="1"/>
  <c r="E37" i="70" l="1"/>
  <c r="F37" i="70" s="1"/>
  <c r="J2" i="3" l="1"/>
  <c r="O2" i="62" l="1"/>
  <c r="O2" i="61"/>
  <c r="C4" i="65" l="1"/>
  <c r="D70" i="62" l="1"/>
  <c r="D70" i="61"/>
  <c r="G67" i="62"/>
  <c r="G64" i="62"/>
  <c r="G67" i="61"/>
  <c r="G64" i="61"/>
  <c r="O2" i="53"/>
  <c r="G67" i="53"/>
  <c r="G64" i="53"/>
  <c r="C38" i="59" l="1"/>
  <c r="C37" i="59"/>
  <c r="C36" i="59"/>
  <c r="C35" i="59"/>
  <c r="C34" i="59"/>
  <c r="C32" i="59"/>
  <c r="C31" i="59"/>
  <c r="C30" i="59"/>
  <c r="C29" i="59"/>
  <c r="C28" i="59"/>
  <c r="C27" i="59"/>
  <c r="C25" i="59"/>
  <c r="C24" i="59"/>
  <c r="C23" i="59"/>
  <c r="C22" i="59"/>
  <c r="C21" i="59"/>
  <c r="C20" i="59"/>
  <c r="C19" i="59"/>
  <c r="C18" i="59"/>
  <c r="C17" i="59"/>
  <c r="C16" i="59"/>
  <c r="C15" i="59"/>
  <c r="C14" i="59"/>
  <c r="C13" i="59"/>
  <c r="C58" i="63"/>
  <c r="C57" i="63"/>
  <c r="C56" i="63"/>
  <c r="C55" i="63"/>
  <c r="C54" i="63"/>
  <c r="C53" i="63"/>
  <c r="C51" i="63"/>
  <c r="C50" i="63"/>
  <c r="C49" i="63"/>
  <c r="C48" i="63"/>
  <c r="C47" i="63"/>
  <c r="C46" i="63"/>
  <c r="C45" i="63"/>
  <c r="C44" i="63"/>
  <c r="C42" i="63"/>
  <c r="C41" i="63"/>
  <c r="C40" i="63"/>
  <c r="C39" i="63"/>
  <c r="C38" i="63"/>
  <c r="C36" i="63"/>
  <c r="C35" i="63"/>
  <c r="C34" i="63"/>
  <c r="C33" i="63"/>
  <c r="C32" i="63"/>
  <c r="C31" i="63"/>
  <c r="C29" i="63"/>
  <c r="C28" i="63"/>
  <c r="C27" i="63"/>
  <c r="C26" i="63"/>
  <c r="C25" i="63"/>
  <c r="C24" i="63"/>
  <c r="C23" i="63"/>
  <c r="C22" i="63"/>
  <c r="C21" i="63"/>
  <c r="C20" i="63"/>
  <c r="C19" i="63"/>
  <c r="C18" i="63"/>
  <c r="C17" i="63"/>
  <c r="C58" i="62"/>
  <c r="C57" i="62"/>
  <c r="C56" i="62"/>
  <c r="C55" i="62"/>
  <c r="C54" i="62"/>
  <c r="C53" i="62"/>
  <c r="C51" i="62"/>
  <c r="C50" i="62"/>
  <c r="C49" i="62"/>
  <c r="C48" i="62"/>
  <c r="C47" i="62"/>
  <c r="C46" i="62"/>
  <c r="C45" i="62"/>
  <c r="C44" i="62"/>
  <c r="C42" i="62"/>
  <c r="C41" i="62"/>
  <c r="C40" i="62"/>
  <c r="C39" i="62"/>
  <c r="C38" i="62"/>
  <c r="C36" i="62"/>
  <c r="C35" i="62"/>
  <c r="C34" i="62"/>
  <c r="C33" i="62"/>
  <c r="C32" i="62"/>
  <c r="C31" i="62"/>
  <c r="C29" i="62"/>
  <c r="C28" i="62"/>
  <c r="C27" i="62"/>
  <c r="C26" i="62"/>
  <c r="C25" i="62"/>
  <c r="C24" i="62"/>
  <c r="C23" i="62"/>
  <c r="C22" i="62"/>
  <c r="C21" i="62"/>
  <c r="C20" i="62"/>
  <c r="C19" i="62"/>
  <c r="C18" i="62"/>
  <c r="C17" i="62"/>
  <c r="C58" i="61"/>
  <c r="C57" i="61"/>
  <c r="C56" i="61"/>
  <c r="C55" i="61"/>
  <c r="C54" i="61"/>
  <c r="C53" i="61"/>
  <c r="C51" i="61"/>
  <c r="C50" i="61"/>
  <c r="C49" i="61"/>
  <c r="C48" i="61"/>
  <c r="C47" i="61"/>
  <c r="C46" i="61"/>
  <c r="C45" i="61"/>
  <c r="C44" i="61"/>
  <c r="C42" i="61"/>
  <c r="C41" i="61"/>
  <c r="C40" i="61"/>
  <c r="C39" i="61"/>
  <c r="C38" i="61"/>
  <c r="C36" i="61"/>
  <c r="C35" i="61"/>
  <c r="C34" i="61"/>
  <c r="C33" i="61"/>
  <c r="C32" i="61"/>
  <c r="C31" i="61"/>
  <c r="C29" i="61"/>
  <c r="C28" i="61"/>
  <c r="C27" i="61"/>
  <c r="C26" i="61"/>
  <c r="C25" i="61"/>
  <c r="C24" i="61"/>
  <c r="C23" i="61"/>
  <c r="C22" i="61"/>
  <c r="C21" i="61"/>
  <c r="C20" i="61"/>
  <c r="C19" i="61"/>
  <c r="C18" i="61"/>
  <c r="C17" i="61"/>
  <c r="F29" i="63"/>
  <c r="D29" i="63"/>
  <c r="O2" i="63" l="1"/>
  <c r="D68" i="63"/>
  <c r="D67" i="63"/>
  <c r="D65" i="63"/>
  <c r="D64" i="63"/>
  <c r="I58" i="63" l="1"/>
  <c r="I57" i="63"/>
  <c r="I56" i="63"/>
  <c r="I55" i="63"/>
  <c r="I54" i="63"/>
  <c r="I53" i="63"/>
  <c r="I51" i="63"/>
  <c r="I50" i="63"/>
  <c r="I49" i="63"/>
  <c r="I48" i="63"/>
  <c r="I47" i="63"/>
  <c r="I46" i="63"/>
  <c r="I45" i="63"/>
  <c r="I44" i="63"/>
  <c r="I42" i="63"/>
  <c r="I41" i="63"/>
  <c r="I40" i="63"/>
  <c r="I39" i="63"/>
  <c r="I38" i="63"/>
  <c r="I36" i="63"/>
  <c r="I35" i="63"/>
  <c r="I34" i="63"/>
  <c r="I33" i="63"/>
  <c r="I32" i="63"/>
  <c r="I31" i="63"/>
  <c r="I29" i="63"/>
  <c r="K29" i="63" s="1"/>
  <c r="I28" i="63"/>
  <c r="I27" i="63"/>
  <c r="I26" i="63"/>
  <c r="I25" i="63"/>
  <c r="I24" i="63"/>
  <c r="I23" i="63"/>
  <c r="I22" i="63"/>
  <c r="I21" i="63"/>
  <c r="I20" i="63"/>
  <c r="I19" i="63"/>
  <c r="I18" i="63"/>
  <c r="I17" i="63"/>
  <c r="F58" i="63"/>
  <c r="F57" i="63"/>
  <c r="F56" i="63"/>
  <c r="F55" i="63"/>
  <c r="F54" i="63"/>
  <c r="F53" i="63"/>
  <c r="F51" i="63"/>
  <c r="F50" i="63"/>
  <c r="F49" i="63"/>
  <c r="F48" i="63"/>
  <c r="F47" i="63"/>
  <c r="F46" i="63"/>
  <c r="F45" i="63"/>
  <c r="F44" i="63"/>
  <c r="F42" i="63"/>
  <c r="F41" i="63"/>
  <c r="F40" i="63"/>
  <c r="F39" i="63"/>
  <c r="F38" i="63"/>
  <c r="F36" i="63"/>
  <c r="F35" i="63"/>
  <c r="F34" i="63"/>
  <c r="F33" i="63"/>
  <c r="F32" i="63"/>
  <c r="F31" i="63"/>
  <c r="F28" i="63"/>
  <c r="F27" i="63"/>
  <c r="F26" i="63"/>
  <c r="F25" i="63"/>
  <c r="F24" i="63"/>
  <c r="F23" i="63"/>
  <c r="F22" i="63"/>
  <c r="F21" i="63"/>
  <c r="F20" i="63"/>
  <c r="F19" i="63"/>
  <c r="F18" i="63"/>
  <c r="F17" i="63"/>
  <c r="D58" i="63"/>
  <c r="D57" i="63"/>
  <c r="D56" i="63"/>
  <c r="D55" i="63"/>
  <c r="D54" i="63"/>
  <c r="D53" i="63"/>
  <c r="D51" i="63"/>
  <c r="D50" i="63"/>
  <c r="D49" i="63"/>
  <c r="D48" i="63"/>
  <c r="D47" i="63"/>
  <c r="D46" i="63"/>
  <c r="D45" i="63"/>
  <c r="D44" i="63"/>
  <c r="D42" i="63"/>
  <c r="D41" i="63"/>
  <c r="D40" i="63"/>
  <c r="D39" i="63"/>
  <c r="D38" i="63"/>
  <c r="D36" i="63"/>
  <c r="D35" i="63"/>
  <c r="D34" i="63"/>
  <c r="D33" i="63"/>
  <c r="D32" i="63"/>
  <c r="D31" i="63"/>
  <c r="D28" i="63"/>
  <c r="D27" i="63"/>
  <c r="D26" i="63"/>
  <c r="D25" i="63"/>
  <c r="D24" i="63"/>
  <c r="D23" i="63"/>
  <c r="D22" i="63"/>
  <c r="D21" i="63"/>
  <c r="D20" i="63"/>
  <c r="D19" i="63"/>
  <c r="D18" i="63"/>
  <c r="D17" i="63"/>
  <c r="D7" i="63"/>
  <c r="D8" i="62"/>
  <c r="D8" i="61"/>
  <c r="I60" i="62"/>
  <c r="D62" i="62" s="1"/>
  <c r="M60" i="62" s="1"/>
  <c r="F60" i="62"/>
  <c r="D60" i="62"/>
  <c r="K58" i="62"/>
  <c r="K57" i="62"/>
  <c r="K56" i="62"/>
  <c r="K55" i="62"/>
  <c r="K54" i="62"/>
  <c r="K53" i="62"/>
  <c r="K51" i="62"/>
  <c r="K50" i="62"/>
  <c r="K49" i="62"/>
  <c r="K48" i="62"/>
  <c r="K47" i="62"/>
  <c r="K46" i="62"/>
  <c r="K45" i="62"/>
  <c r="K44" i="62"/>
  <c r="K42" i="62"/>
  <c r="K41" i="62"/>
  <c r="K40" i="62"/>
  <c r="K39" i="62"/>
  <c r="K38" i="62"/>
  <c r="K36" i="62"/>
  <c r="K35" i="62"/>
  <c r="K34" i="62"/>
  <c r="K33" i="62"/>
  <c r="K32" i="62"/>
  <c r="K31" i="62"/>
  <c r="K29" i="62"/>
  <c r="K28" i="62"/>
  <c r="K27" i="62"/>
  <c r="K26" i="62"/>
  <c r="K25" i="62"/>
  <c r="K24" i="62"/>
  <c r="K23" i="62"/>
  <c r="K22" i="62"/>
  <c r="K21" i="62"/>
  <c r="K20" i="62"/>
  <c r="K19" i="62"/>
  <c r="K18" i="62"/>
  <c r="K17" i="62"/>
  <c r="D7" i="62"/>
  <c r="I60" i="61"/>
  <c r="D62" i="61" s="1"/>
  <c r="M60" i="61" s="1"/>
  <c r="F60" i="61"/>
  <c r="D60" i="61"/>
  <c r="K58" i="61"/>
  <c r="K57" i="61"/>
  <c r="K56" i="61"/>
  <c r="K55" i="61"/>
  <c r="K54" i="61"/>
  <c r="K53" i="61"/>
  <c r="K51" i="61"/>
  <c r="K50" i="61"/>
  <c r="K49" i="61"/>
  <c r="K48" i="61"/>
  <c r="K47" i="61"/>
  <c r="K46" i="61"/>
  <c r="K45" i="61"/>
  <c r="K44" i="61"/>
  <c r="K42" i="61"/>
  <c r="K41" i="61"/>
  <c r="K40" i="61"/>
  <c r="K39" i="61"/>
  <c r="K38" i="61"/>
  <c r="K36" i="61"/>
  <c r="K35" i="61"/>
  <c r="K34" i="61"/>
  <c r="K33" i="61"/>
  <c r="K32" i="61"/>
  <c r="K31" i="61"/>
  <c r="K29" i="61"/>
  <c r="K28" i="61"/>
  <c r="K27" i="61"/>
  <c r="K26" i="61"/>
  <c r="K25" i="61"/>
  <c r="K24" i="61"/>
  <c r="K23" i="61"/>
  <c r="K22" i="61"/>
  <c r="K21" i="61"/>
  <c r="K20" i="61"/>
  <c r="K19" i="61"/>
  <c r="K18" i="61"/>
  <c r="K17" i="61"/>
  <c r="D7" i="61"/>
  <c r="K44" i="63" l="1"/>
  <c r="K17" i="63"/>
  <c r="K21" i="63"/>
  <c r="K25" i="63"/>
  <c r="K32" i="63"/>
  <c r="K36" i="63"/>
  <c r="K41" i="63"/>
  <c r="K55" i="63"/>
  <c r="K48" i="63"/>
  <c r="K40" i="63"/>
  <c r="K33" i="63"/>
  <c r="K56" i="63"/>
  <c r="F60" i="63"/>
  <c r="I60" i="63"/>
  <c r="K18" i="63"/>
  <c r="K22" i="63"/>
  <c r="K26" i="63"/>
  <c r="K47" i="63"/>
  <c r="K51" i="63"/>
  <c r="K49" i="63"/>
  <c r="K19" i="63"/>
  <c r="K23" i="63"/>
  <c r="K24" i="63"/>
  <c r="K27" i="63"/>
  <c r="K28" i="63"/>
  <c r="K31" i="63"/>
  <c r="K34" i="63"/>
  <c r="K35" i="63"/>
  <c r="K38" i="63"/>
  <c r="K39" i="63"/>
  <c r="K42" i="63"/>
  <c r="K45" i="63"/>
  <c r="K46" i="63"/>
  <c r="K50" i="63"/>
  <c r="K53" i="63"/>
  <c r="K54" i="63"/>
  <c r="K57" i="63"/>
  <c r="K58" i="63"/>
  <c r="K20" i="63"/>
  <c r="D60" i="63"/>
  <c r="M56" i="62"/>
  <c r="M51" i="62"/>
  <c r="M47" i="62"/>
  <c r="M42" i="62"/>
  <c r="M39" i="62"/>
  <c r="M34" i="62"/>
  <c r="M26" i="62"/>
  <c r="M22" i="62"/>
  <c r="M18" i="62"/>
  <c r="M55" i="62"/>
  <c r="M50" i="62"/>
  <c r="M46" i="62"/>
  <c r="M38" i="62"/>
  <c r="M33" i="62"/>
  <c r="M29" i="62"/>
  <c r="M25" i="62"/>
  <c r="M21" i="62"/>
  <c r="M17" i="62"/>
  <c r="M57" i="62"/>
  <c r="M53" i="62"/>
  <c r="M44" i="62"/>
  <c r="M40" i="62"/>
  <c r="M35" i="62"/>
  <c r="M27" i="62"/>
  <c r="M23" i="62"/>
  <c r="M58" i="62"/>
  <c r="M54" i="62"/>
  <c r="M49" i="62"/>
  <c r="M45" i="62"/>
  <c r="M41" i="62"/>
  <c r="M36" i="62"/>
  <c r="M32" i="62"/>
  <c r="M28" i="62"/>
  <c r="M24" i="62"/>
  <c r="M20" i="62"/>
  <c r="M48" i="62"/>
  <c r="M31" i="62"/>
  <c r="M19" i="62"/>
  <c r="K60" i="62"/>
  <c r="M56" i="61"/>
  <c r="M51" i="61"/>
  <c r="M47" i="61"/>
  <c r="M42" i="61"/>
  <c r="M39" i="61"/>
  <c r="M34" i="61"/>
  <c r="M26" i="61"/>
  <c r="M22" i="61"/>
  <c r="M18" i="61"/>
  <c r="M21" i="61"/>
  <c r="M17" i="61"/>
  <c r="M58" i="61"/>
  <c r="M55" i="61"/>
  <c r="M50" i="61"/>
  <c r="M46" i="61"/>
  <c r="M38" i="61"/>
  <c r="M33" i="61"/>
  <c r="M29" i="61"/>
  <c r="M25" i="61"/>
  <c r="M54" i="61"/>
  <c r="M36" i="61"/>
  <c r="M32" i="61"/>
  <c r="M28" i="61"/>
  <c r="M24" i="61"/>
  <c r="M57" i="61"/>
  <c r="M53" i="61"/>
  <c r="M48" i="61"/>
  <c r="M44" i="61"/>
  <c r="M40" i="61"/>
  <c r="M35" i="61"/>
  <c r="M31" i="61"/>
  <c r="M27" i="61"/>
  <c r="M23" i="61"/>
  <c r="M19" i="61"/>
  <c r="M49" i="61"/>
  <c r="M45" i="61"/>
  <c r="M41" i="61"/>
  <c r="M20" i="61"/>
  <c r="K60" i="61"/>
  <c r="K60" i="63" l="1"/>
  <c r="H40" i="59" l="1"/>
  <c r="G40" i="59"/>
  <c r="F40" i="59"/>
  <c r="E40" i="59"/>
  <c r="D40" i="59"/>
  <c r="D7" i="59"/>
  <c r="J2" i="59" l="1"/>
  <c r="J14" i="3" l="1"/>
  <c r="F60" i="53" l="1"/>
  <c r="D8" i="53" l="1"/>
  <c r="D7" i="53"/>
  <c r="I60" i="53"/>
  <c r="D60" i="53"/>
  <c r="K58" i="53"/>
  <c r="K57" i="53"/>
  <c r="K56" i="53"/>
  <c r="K55" i="53"/>
  <c r="K54" i="53"/>
  <c r="K53" i="53"/>
  <c r="K51" i="53"/>
  <c r="K50" i="53"/>
  <c r="K49" i="53"/>
  <c r="K48" i="53"/>
  <c r="K47" i="53"/>
  <c r="K46" i="53"/>
  <c r="K45" i="53"/>
  <c r="K44" i="53"/>
  <c r="K42" i="53"/>
  <c r="K41" i="53"/>
  <c r="K40" i="53"/>
  <c r="K39" i="53"/>
  <c r="K38" i="53"/>
  <c r="K36" i="53"/>
  <c r="K35" i="53"/>
  <c r="K34" i="53"/>
  <c r="K33" i="53"/>
  <c r="K32" i="53"/>
  <c r="K31" i="53"/>
  <c r="K29" i="53"/>
  <c r="K28" i="53"/>
  <c r="K27" i="53"/>
  <c r="K26" i="53"/>
  <c r="K25" i="53"/>
  <c r="K24" i="53"/>
  <c r="K23" i="53"/>
  <c r="K22" i="53"/>
  <c r="K21" i="53"/>
  <c r="K20" i="53"/>
  <c r="K19" i="53"/>
  <c r="K18" i="53"/>
  <c r="K17" i="53"/>
  <c r="D62" i="53" l="1"/>
  <c r="D70" i="53" s="1"/>
  <c r="K60" i="53"/>
  <c r="D62" i="63" l="1"/>
  <c r="M60" i="53" l="1"/>
  <c r="M17" i="53" s="1"/>
  <c r="D70" i="63"/>
  <c r="F74" i="63" l="1"/>
  <c r="M60" i="63"/>
  <c r="M53" i="53"/>
  <c r="M57" i="53"/>
  <c r="M33" i="53"/>
  <c r="M48" i="53"/>
  <c r="M50" i="53"/>
  <c r="M20" i="53"/>
  <c r="M44" i="53"/>
  <c r="M55" i="53"/>
  <c r="M27" i="53"/>
  <c r="M46" i="53"/>
  <c r="M49" i="53"/>
  <c r="M40" i="53"/>
  <c r="M32" i="53"/>
  <c r="M35" i="53"/>
  <c r="M23" i="53"/>
  <c r="M25" i="53"/>
  <c r="M36" i="53"/>
  <c r="M39" i="53"/>
  <c r="M28" i="53"/>
  <c r="M18" i="53"/>
  <c r="M24" i="53"/>
  <c r="M47" i="53"/>
  <c r="M26" i="53"/>
  <c r="M42" i="53"/>
  <c r="M56" i="53"/>
  <c r="M58" i="53"/>
  <c r="M54" i="53"/>
  <c r="M22" i="53"/>
  <c r="M19" i="53"/>
  <c r="M31" i="53"/>
  <c r="M29" i="53"/>
  <c r="M51" i="53"/>
  <c r="M38" i="53"/>
  <c r="M21" i="53"/>
  <c r="M34" i="53"/>
  <c r="M45" i="53"/>
  <c r="M41" i="53"/>
  <c r="M51" i="63" l="1"/>
  <c r="M35" i="63"/>
  <c r="M53" i="63"/>
  <c r="M26" i="63"/>
  <c r="M17" i="63"/>
  <c r="M22" i="63"/>
  <c r="M23" i="63"/>
  <c r="M20" i="63"/>
  <c r="M46" i="63"/>
  <c r="M31" i="63"/>
  <c r="M19" i="63"/>
  <c r="M41" i="63"/>
  <c r="M54" i="63"/>
  <c r="M33" i="63"/>
  <c r="M39" i="63"/>
  <c r="M40" i="63"/>
  <c r="M45" i="63"/>
  <c r="M44" i="63"/>
  <c r="M32" i="63"/>
  <c r="M38" i="63"/>
  <c r="M24" i="63"/>
  <c r="M50" i="63"/>
  <c r="M56" i="63"/>
  <c r="M47" i="63"/>
  <c r="M18" i="63"/>
  <c r="M55" i="63"/>
  <c r="M42" i="63"/>
  <c r="M21" i="63"/>
  <c r="M48" i="63"/>
  <c r="M36" i="63"/>
  <c r="M28" i="63"/>
  <c r="M25" i="63"/>
  <c r="M49" i="63"/>
  <c r="M29" i="63"/>
  <c r="M34" i="63"/>
  <c r="M27" i="63"/>
  <c r="M57" i="63"/>
  <c r="M58" i="63"/>
</calcChain>
</file>

<file path=xl/sharedStrings.xml><?xml version="1.0" encoding="utf-8"?>
<sst xmlns="http://schemas.openxmlformats.org/spreadsheetml/2006/main" count="17601" uniqueCount="1451">
  <si>
    <t>Médical et paramédical</t>
  </si>
  <si>
    <t xml:space="preserve">Médecin </t>
  </si>
  <si>
    <t>Infirmier hospitalier gradué</t>
  </si>
  <si>
    <t>Assistant social</t>
  </si>
  <si>
    <t>Ergothérapeute</t>
  </si>
  <si>
    <t>Kinésithérapeute</t>
  </si>
  <si>
    <t>Psychomotricien</t>
  </si>
  <si>
    <t>Pédagogue curatif</t>
  </si>
  <si>
    <t>Infirmier anesthésiste / masseur</t>
  </si>
  <si>
    <t>Infirmier psychiatrique</t>
  </si>
  <si>
    <t>Infirmier</t>
  </si>
  <si>
    <t>Aide soignant</t>
  </si>
  <si>
    <t>Socio-éducatif</t>
  </si>
  <si>
    <t>Educateur gradué</t>
  </si>
  <si>
    <t>Educateur instructeur (bac)</t>
  </si>
  <si>
    <t>Educateur diplômé</t>
  </si>
  <si>
    <t>Educateur instructeur</t>
  </si>
  <si>
    <t>Aide socio-familiale en formation</t>
  </si>
  <si>
    <t>Personnel administratif</t>
  </si>
  <si>
    <t>Universitaire</t>
  </si>
  <si>
    <t>Bac</t>
  </si>
  <si>
    <t>Soins</t>
  </si>
  <si>
    <t>NOM DU GESTIONNAIRE :</t>
  </si>
  <si>
    <t xml:space="preserve">ADRESSE DE LA STRUCTURE : </t>
  </si>
  <si>
    <t>TOTAL GENERAL PERSONNEL</t>
  </si>
  <si>
    <t>GRAND TOTAL</t>
  </si>
  <si>
    <t>C2</t>
  </si>
  <si>
    <t>C3</t>
  </si>
  <si>
    <t>C4</t>
  </si>
  <si>
    <t xml:space="preserve">NOM DE LA  PERSONNE DE CONTACT n °1 : </t>
  </si>
  <si>
    <t xml:space="preserve">NOM DE LA  PERSONNE DE CONTACT n°2 : </t>
  </si>
  <si>
    <t xml:space="preserve">NOM DE LA  PERSONNE DE CONTACT n°3 : </t>
  </si>
  <si>
    <t>SAS</t>
  </si>
  <si>
    <t>État-communal</t>
  </si>
  <si>
    <t>Personnel technique et logistique</t>
  </si>
  <si>
    <t>CODE PRESTATAIRE ATTRIBUE PAR LA CNS :</t>
  </si>
  <si>
    <t>Conditions de rémunération particulières</t>
  </si>
  <si>
    <t>Code à 6 chiffres (Art.6 du contrat-type d'aides et de soins)</t>
  </si>
  <si>
    <t>FONCTION :</t>
  </si>
  <si>
    <t>Auxiliaire de vie/Auxiliaire économe</t>
  </si>
  <si>
    <t>Diététicien</t>
  </si>
  <si>
    <t>C5*</t>
  </si>
  <si>
    <t>C6/PS1</t>
  </si>
  <si>
    <t>C7/PE1</t>
  </si>
  <si>
    <t>C6</t>
  </si>
  <si>
    <t>C4/PE4</t>
  </si>
  <si>
    <t>C3/PE6</t>
  </si>
  <si>
    <t>C1/PAM3</t>
  </si>
  <si>
    <t>C7/PA1</t>
  </si>
  <si>
    <t>C4/PA3</t>
  </si>
  <si>
    <t>C3/PA4</t>
  </si>
  <si>
    <t>C2/PA5</t>
  </si>
  <si>
    <t>C1/PA6</t>
  </si>
  <si>
    <t>C1/PA7</t>
  </si>
  <si>
    <t>C5</t>
  </si>
  <si>
    <t>Aide socio-familiale</t>
  </si>
  <si>
    <t>Bachelor</t>
  </si>
  <si>
    <t>BTS</t>
  </si>
  <si>
    <t>Prime unique et exceptionnelle 2018</t>
  </si>
  <si>
    <t>Nombre d'ETP concerné</t>
  </si>
  <si>
    <t>Renseignements relatifs à la structure</t>
  </si>
  <si>
    <t>Nombre de mois de fonctionnement pour l'année de recensement</t>
  </si>
  <si>
    <t>TOTAL</t>
  </si>
  <si>
    <t>Nom de la structure</t>
  </si>
  <si>
    <t>ADAPTATION SALAIRES SELON COT. PATRONALES ET REMB. MUTUALITE</t>
  </si>
  <si>
    <t xml:space="preserve">Personnel d'assistance, de soins, et socio-éducatif </t>
  </si>
  <si>
    <t>TOTAL DES FRAIS DE PERSONNEL</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</si>
  <si>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</si>
  <si>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</si>
  <si>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</si>
  <si>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</si>
  <si>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ATTENTION :  Ce formulaire ne concerne que le personnel lié à votre structure par un contrat de travail. La sous-traitance, le personnel extérieur ne sont pas concernés !</t>
  </si>
  <si>
    <t>FHL</t>
  </si>
  <si>
    <r>
      <t>Total des</t>
    </r>
    <r>
      <rPr>
        <b/>
        <sz val="11"/>
        <rFont val="Calibri"/>
        <family val="2"/>
      </rPr>
      <t xml:space="preserve"> cotisations patronales</t>
    </r>
  </si>
  <si>
    <r>
      <t xml:space="preserve">Total des </t>
    </r>
    <r>
      <rPr>
        <b/>
        <sz val="11"/>
        <rFont val="Calibri"/>
        <family val="2"/>
      </rPr>
      <t>remboursements de la mutualité</t>
    </r>
  </si>
  <si>
    <t>Licencié en sciences hospitalières</t>
  </si>
  <si>
    <t>Universitaire psychologue</t>
  </si>
  <si>
    <t>Nombre d'ETP total</t>
  </si>
  <si>
    <t>VERIFICATION</t>
  </si>
  <si>
    <t>Nombre de personnes composant le nombre d’ETP total</t>
  </si>
  <si>
    <t>Salaires (Charge brute totale + part patronale, y compris le 13e mois)</t>
  </si>
  <si>
    <t>VERIFICATION
SALAIRES - ETP</t>
  </si>
  <si>
    <r>
      <rPr>
        <b/>
        <sz val="11"/>
        <rFont val="Calibri"/>
        <family val="2"/>
      </rPr>
      <t>déjà incluses</t>
    </r>
    <r>
      <rPr>
        <sz val="11"/>
        <rFont val="Calibri"/>
        <family val="2"/>
      </rPr>
      <t xml:space="preserve"> ?</t>
    </r>
  </si>
  <si>
    <r>
      <rPr>
        <b/>
        <sz val="11"/>
        <rFont val="Calibri"/>
        <family val="2"/>
      </rPr>
      <t>déjà déduits</t>
    </r>
    <r>
      <rPr>
        <sz val="11"/>
        <rFont val="Calibri"/>
        <family val="2"/>
      </rPr>
      <t xml:space="preserve"> ?</t>
    </r>
  </si>
  <si>
    <t>NOM DE LA STRUCTURE :</t>
  </si>
  <si>
    <t>TYPE D'ACTIVITE en 2019 :</t>
  </si>
  <si>
    <t xml:space="preserve">TELEPHONE : </t>
  </si>
  <si>
    <t xml:space="preserve">E-MAIL : </t>
  </si>
  <si>
    <t>Les comptes annuels ont-ils été révisés ?</t>
  </si>
  <si>
    <t>Si oui, indiquez le montant total y compris part patronale</t>
  </si>
  <si>
    <t>Recensement des données 2019
Formulaire n°1: Identification de la structure
(Explications : voir fiche technique 1)</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</si>
  <si>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</si>
  <si>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</si>
  <si>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</si>
  <si>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</si>
  <si>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</si>
  <si>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</si>
  <si>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</si>
  <si>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</si>
  <si>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Recensement des données 2019
Formulaire n°5 : Renseignements complémentaires
(Explications : voir fiche technique 5)</t>
  </si>
  <si>
    <t>Recensement des données 2019
 Formulaire n°2 SAS : Recensement du personnel salarié par activité
(Explications : voir fiche technique 2)</t>
  </si>
  <si>
    <t>Heures payées directement par la CNS</t>
  </si>
  <si>
    <t>Heures payées par la mutualité</t>
  </si>
  <si>
    <t>Maladie longue durée (dépassement du 77e jour)</t>
  </si>
  <si>
    <t>Congé de maternité et d'accueil</t>
  </si>
  <si>
    <t>Dispenses de travail</t>
  </si>
  <si>
    <t>Maladie courte durée (inférieur au 77e jour)</t>
  </si>
  <si>
    <t>TOTAL DES HEURES D'ABSENCE</t>
  </si>
  <si>
    <t>Les auxiliaires de vie en formation (2e et 3e année), les aides-soignants en apprentissage pour adultes, les jobs de vacances, les apprentis et les personnes qui bénéficient d'une préretraite ne sont pas à recenser.</t>
  </si>
  <si>
    <t>Autres absences (à détailler) donnant droit à un congé (*)</t>
  </si>
  <si>
    <t xml:space="preserve"> - </t>
  </si>
  <si>
    <t>(*) Détail des autres absences donnant droit à un congé :</t>
  </si>
  <si>
    <t>Recensement des données 2019
 Formulaire n°4 : Recensement des absences du personnel salarié
(Explications : voir fiche technique 4)</t>
  </si>
  <si>
    <t>Toute convention collective</t>
  </si>
  <si>
    <t>Type de convention collective n°1</t>
  </si>
  <si>
    <t>Type de convention collective n°2</t>
  </si>
  <si>
    <t>Type de convention collective n°3</t>
  </si>
  <si>
    <t>CONVENTION COLLECTIVE n°1</t>
  </si>
  <si>
    <t>CONVENTION COLLECTIVE n°2</t>
  </si>
  <si>
    <t>CONVENTION COLLECTIVE n°3</t>
  </si>
  <si>
    <t>Incluse dans les frais de personnel de 2019 ?</t>
  </si>
  <si>
    <t>Recensement des données 2019
 Formulaire n°2 FHL : Recensement du personnel salarié par activité
(Explications : voir fiche technique 2)</t>
  </si>
  <si>
    <t>Recensement des données 2019
 Formulaire n°2 ETAT : Recensement du personnel salarié par activité
(Explications : voir fiche technique 2)</t>
  </si>
  <si>
    <t>Recensement des données 2019
 Formulaire n°2 TOTAL : Recensement du personnel salarié par activité
(Explications : voir fiche technique 2)</t>
  </si>
  <si>
    <t>MONTANT À EXPLIQUER</t>
  </si>
  <si>
    <t>C3/PS5</t>
  </si>
  <si>
    <t>Salarié non diplômé</t>
  </si>
  <si>
    <t>Salarié avec CATP ou CAP</t>
  </si>
  <si>
    <t>Salarié sans CATP</t>
  </si>
  <si>
    <t>Salarié avec 5ième sec. ou 9ième moyen</t>
  </si>
  <si>
    <t>Salarié sans 5ième sec. ou 9ième moyen</t>
  </si>
  <si>
    <t>Salarié avec 3ième sec. ou ens. moyen</t>
  </si>
  <si>
    <t>Salarié non diplômé - Aide cuisinière</t>
  </si>
  <si>
    <t>Salarié non diplômé - Lingère</t>
  </si>
  <si>
    <t>Salarié non diplômé - Chauffeur</t>
  </si>
  <si>
    <t>CA1</t>
  </si>
  <si>
    <t>CA2 / CS2</t>
  </si>
  <si>
    <t>CA3</t>
  </si>
  <si>
    <t>CA4 / CS4</t>
  </si>
  <si>
    <t>CA6 / CS6</t>
  </si>
  <si>
    <t>CA7 / CS7</t>
  </si>
  <si>
    <t>CA8 / CS8</t>
  </si>
  <si>
    <t>CA9 / CS9</t>
  </si>
  <si>
    <t>CA10 / CS10</t>
  </si>
  <si>
    <t>Renseignements relatifs aux frais liés à la certification des ETP</t>
  </si>
  <si>
    <r>
      <t xml:space="preserve">Prime unique et exceptionnelle en 2018 payée en 2019 : </t>
    </r>
    <r>
      <rPr>
        <sz val="11"/>
        <color theme="1"/>
        <rFont val="Calibri"/>
        <family val="2"/>
      </rPr>
      <t>Il s’agit de la prime unique dont bénéficient les salariés en service auprès de leur employeur du secteur SAS au cours de l’année 2018, correspondant à 1,5% de la somme des salaires payés au salarié au cours de l’année 2018 y inclus l’allocation de fin d’année telle que définie à l’article 2 de l'accord concernant l’Avenant du 24 décembre 2018 à la CCT SAS signée le 22 août 2017</t>
    </r>
  </si>
  <si>
    <t>Nombre moyen de places disponibles pour l'année de recensement</t>
  </si>
  <si>
    <t>Nombre de jours de présence pour l'année de recensement</t>
  </si>
  <si>
    <t>Nombre de jours d'ouverture pour l'année de recensement</t>
  </si>
  <si>
    <t>Nombre d'heures d'ouverture pour l'année de recensement</t>
  </si>
  <si>
    <t>Nombre de journées non facturables pour l'année de recensement suite à une annulation "non prévisible"</t>
  </si>
  <si>
    <t>Renseignements relatifs à l'accueil gérontologique</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</si>
  <si>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</si>
  <si>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actes de kinésithérapie prestés pour l’année de recensement en assurance maladie (sans inclure la part des actes kiné comprise dans le forfait soins palliatifs pris en charge par l'assurance maladie)</t>
  </si>
  <si>
    <t>Total facturable en euros pour les soins palliatifs prestés pour l’année de recensement en assurance maladie</t>
  </si>
  <si>
    <t>Recensement des données 2019
 Formulaire n°2 Préretraite : Recensement du personnel préretraité
(Explications : voir fiche technique 2)</t>
  </si>
  <si>
    <t>Montant remboursé par le Fonds pour l'emploi</t>
  </si>
  <si>
    <t>Montant restant à charge de l'employeur</t>
  </si>
  <si>
    <t>Compte produits</t>
  </si>
  <si>
    <t>Compte charges</t>
  </si>
  <si>
    <t>Veuillez indiquer les comptes de charges et de produits dans lesquels ont été comptabilisés les indemnités de préretraite, ainsi que le remboursement de la part du Fonds pour l'emploi</t>
  </si>
  <si>
    <t>Recensement des données 2019
Formulaire n°3 : Situation des charges
(Explications : voir fiche technique 3)</t>
  </si>
  <si>
    <t>Deux possibilités se présentent à vous pour saisir les données des différents comptes-titre (Veuillez de ne pas remplir les deux colonnes !) :</t>
  </si>
  <si>
    <t>A :</t>
  </si>
  <si>
    <r>
      <t xml:space="preserve">introduire le montant dans les sous comptes </t>
    </r>
    <r>
      <rPr>
        <b/>
        <sz val="11"/>
        <rFont val="Calibri"/>
        <family val="2"/>
        <scheme val="minor"/>
      </rPr>
      <t>ET</t>
    </r>
    <r>
      <rPr>
        <sz val="11"/>
        <rFont val="Calibri"/>
        <family val="2"/>
        <scheme val="minor"/>
      </rPr>
      <t xml:space="preserve"> les reprendre dans les agrégats</t>
    </r>
  </si>
  <si>
    <t>B :</t>
  </si>
  <si>
    <r>
      <t xml:space="preserve">introduire le montant dans les sous comptes </t>
    </r>
    <r>
      <rPr>
        <b/>
        <sz val="11"/>
        <rFont val="Calibri"/>
        <family val="2"/>
        <scheme val="minor"/>
      </rPr>
      <t>SANS</t>
    </r>
    <r>
      <rPr>
        <sz val="11"/>
        <rFont val="Calibri"/>
        <family val="2"/>
        <scheme val="minor"/>
      </rPr>
      <t xml:space="preserve"> les reprendre dans les agrégats</t>
    </r>
  </si>
  <si>
    <t>2 positions</t>
  </si>
  <si>
    <t>3 positions</t>
  </si>
  <si>
    <t>4 positions</t>
  </si>
  <si>
    <t>5 positions</t>
  </si>
  <si>
    <t>6 positions</t>
  </si>
  <si>
    <t>7 positions</t>
  </si>
  <si>
    <t>8 positions</t>
  </si>
  <si>
    <t>9 positions</t>
  </si>
  <si>
    <t>MAPPING</t>
  </si>
  <si>
    <t/>
  </si>
  <si>
    <t>Consommation de marchandises et de matières premières et consommables</t>
  </si>
  <si>
    <t>Matières premières</t>
  </si>
  <si>
    <t>Produits alimentaires et boissons</t>
  </si>
  <si>
    <t>Matières brutes non comestibles (hors carburants)</t>
  </si>
  <si>
    <t>Articles manufacturés</t>
  </si>
  <si>
    <t>Matériaux métalliques</t>
  </si>
  <si>
    <t>Matériaux non métalliques</t>
  </si>
  <si>
    <t>Matériaux composites</t>
  </si>
  <si>
    <t>Autres articles manufacturés</t>
  </si>
  <si>
    <t>Autres matières premières</t>
  </si>
  <si>
    <t>Matières consommables</t>
  </si>
  <si>
    <t>Produits chimiques et produits connexes</t>
  </si>
  <si>
    <t>Produits chimiques</t>
  </si>
  <si>
    <t>Produits pharmaceutiques</t>
  </si>
  <si>
    <t>Produits de laboratoire</t>
  </si>
  <si>
    <t>Produits de soins</t>
  </si>
  <si>
    <t>Autres produits chimiques et produits connexes</t>
  </si>
  <si>
    <t>Produits d'hygiène</t>
  </si>
  <si>
    <t>Langes et couches</t>
  </si>
  <si>
    <t>Vêtements d'hygiène pour usagers</t>
  </si>
  <si>
    <t>Autres produits d'hygiène</t>
  </si>
  <si>
    <t>Produits médico-thérapeutiques</t>
  </si>
  <si>
    <t>Produits et préparations alimentaires</t>
  </si>
  <si>
    <t>Produits pour la nutrition entérale</t>
  </si>
  <si>
    <t>Compléments alimentaires</t>
  </si>
  <si>
    <t>Autres produits et préparations alimentaires</t>
  </si>
  <si>
    <t>Autres matières consommables</t>
  </si>
  <si>
    <t>Fournitures consommables</t>
  </si>
  <si>
    <t>Combustibles</t>
  </si>
  <si>
    <t>Solides</t>
  </si>
  <si>
    <t>Bois</t>
  </si>
  <si>
    <t>Bois brut</t>
  </si>
  <si>
    <t>Copeaux de bois - pellets</t>
  </si>
  <si>
    <t>Autres bois</t>
  </si>
  <si>
    <t>Biomasse</t>
  </si>
  <si>
    <t>Charbon</t>
  </si>
  <si>
    <t>Autres solides</t>
  </si>
  <si>
    <t>Liquides</t>
  </si>
  <si>
    <t>Mazout</t>
  </si>
  <si>
    <t>Huiles végétales pour chauffage</t>
  </si>
  <si>
    <t>Autres liquides</t>
  </si>
  <si>
    <t>Gaz comprimé</t>
  </si>
  <si>
    <t>Produits d'entretien</t>
  </si>
  <si>
    <t>Fournitures d'atelier et d'usine</t>
  </si>
  <si>
    <t>Pièces de rechange</t>
  </si>
  <si>
    <t>Autres fournitures d'atelier et d'usine</t>
  </si>
  <si>
    <t>Fournitures de magasin</t>
  </si>
  <si>
    <t>Fournitures de bureau</t>
  </si>
  <si>
    <t>Carburants</t>
  </si>
  <si>
    <t>Lubrifiants</t>
  </si>
  <si>
    <t>Autres fournitures consommables</t>
  </si>
  <si>
    <t>Sel de déneigement</t>
  </si>
  <si>
    <t>Autres fournitures consommables diverses</t>
  </si>
  <si>
    <t>Emballages</t>
  </si>
  <si>
    <t>Emballages non récupérables</t>
  </si>
  <si>
    <t>Emballages récupérables</t>
  </si>
  <si>
    <t>Emballages à usage mixte</t>
  </si>
  <si>
    <t>Approvisionnements</t>
  </si>
  <si>
    <t>Achats de biens destinés à la revente ou à la redistribution</t>
  </si>
  <si>
    <t>Terrains</t>
  </si>
  <si>
    <t>Immeubles</t>
  </si>
  <si>
    <t>Marchandises</t>
  </si>
  <si>
    <t>Produits alimentaires et boissons destinés à la revente</t>
  </si>
  <si>
    <t>Matières brutes non comestibles (hors carburants) destinées à la revente</t>
  </si>
  <si>
    <t>Combustibles minéraux, lubrifiants et produits annexes destinés à la revente</t>
  </si>
  <si>
    <t>Electricité destinée à la revente</t>
  </si>
  <si>
    <t>Gaz destiné à la revente</t>
  </si>
  <si>
    <t>Chaleur destinée à la revente</t>
  </si>
  <si>
    <t>Eau destinée à la revente</t>
  </si>
  <si>
    <t>Autres énergies et fournitures consommables non stockables destinées à la revente</t>
  </si>
  <si>
    <t>Produits chimiques et produits connexes destinés à la revente</t>
  </si>
  <si>
    <t>Articles manufacturés destinés à la revente</t>
  </si>
  <si>
    <t>Vêtements et accessoires destinés à la revente</t>
  </si>
  <si>
    <t>Poubelles et sacs poubelles destinés à la revente</t>
  </si>
  <si>
    <t>Imprimés destinés à la revente</t>
  </si>
  <si>
    <t>Cartes destinées à la revente</t>
  </si>
  <si>
    <t>Cartes jeunes destinées à la revente</t>
  </si>
  <si>
    <t>Cartes K8 destinées à la revente</t>
  </si>
  <si>
    <t>Autres cartes destinées à la revente</t>
  </si>
  <si>
    <t>Livres, brochures et documentation destinés à la revente</t>
  </si>
  <si>
    <t>Supports audiovisuels (disques, CD…) destinés à la revente</t>
  </si>
  <si>
    <t>Autres imprimés destinés à la revente</t>
  </si>
  <si>
    <t>Autres articles manufacturés destinés à la revente</t>
  </si>
  <si>
    <t>Machines et matériel destinés à la revente</t>
  </si>
  <si>
    <t>Matériel technique et matériel informatique (Hardware et Software) destinés à la revente</t>
  </si>
  <si>
    <t>Autres machines et matériel destinés à la revente</t>
  </si>
  <si>
    <t>Autres marchandises destinées à la revente</t>
  </si>
  <si>
    <t>Variation des stocks</t>
  </si>
  <si>
    <t>Variation des stocks de matières premières</t>
  </si>
  <si>
    <t>Variation des stocks des matières consommables</t>
  </si>
  <si>
    <t>Variation des stocks de fournitures consommables</t>
  </si>
  <si>
    <t>Variation des stocks d'emballages</t>
  </si>
  <si>
    <t>Variation des stocks d'approvisionnements</t>
  </si>
  <si>
    <t>Variation des stocks de biens destinés à la revente</t>
  </si>
  <si>
    <t>Produits alimentaires et boissons destinées à la revente</t>
  </si>
  <si>
    <t>Achats non stockés et achats incorporés aux ouvrages et produits</t>
  </si>
  <si>
    <t>Achats non stockés de matières et fournitures</t>
  </si>
  <si>
    <t>Fournitures non stockables</t>
  </si>
  <si>
    <t>Eau</t>
  </si>
  <si>
    <t>Electricité</t>
  </si>
  <si>
    <t>Gaz de canalisation</t>
  </si>
  <si>
    <t>Chaleur</t>
  </si>
  <si>
    <t>Autres fournitures non stockables</t>
  </si>
  <si>
    <t>Fournitures d'entretien et de petit équipement</t>
  </si>
  <si>
    <t>Fournitures d'entretien</t>
  </si>
  <si>
    <t>Fournitures d'entretien sur biens immobiliers</t>
  </si>
  <si>
    <t>Fournitures d'entretien sur biens mobiliers</t>
  </si>
  <si>
    <t>Fournitures d'entretien sur matériel roulant</t>
  </si>
  <si>
    <t>Autres fournitures d'entretien</t>
  </si>
  <si>
    <t>Petit équipement</t>
  </si>
  <si>
    <t>Matériel pédagogique, récréatif, sportif et culturel</t>
  </si>
  <si>
    <t>Matériel pédagogique</t>
  </si>
  <si>
    <t>Matériel récréatif</t>
  </si>
  <si>
    <t>Matériel sportif</t>
  </si>
  <si>
    <t>Matériel culturel</t>
  </si>
  <si>
    <t>Matériel de laboratoire</t>
  </si>
  <si>
    <t>Matériel d'hôtellerie et d'hébergement</t>
  </si>
  <si>
    <t>Fournitures de lingerie-literie</t>
  </si>
  <si>
    <t>Lits / Chaises</t>
  </si>
  <si>
    <t>Autre matériel d'hôtellerie et d'hébergement</t>
  </si>
  <si>
    <t>Matériel de sécurité et matériel d'aide d'urgence</t>
  </si>
  <si>
    <t>Petit outillage</t>
  </si>
  <si>
    <t>Autre petit équipement</t>
  </si>
  <si>
    <t>Entretien de buanderie</t>
  </si>
  <si>
    <t>Autres fournitures d'entretien et de petit équipement</t>
  </si>
  <si>
    <t>Fournitures administratives</t>
  </si>
  <si>
    <t>Vêtements professionnels</t>
  </si>
  <si>
    <t>Autres matières et fournitures non stockées</t>
  </si>
  <si>
    <t>Achats incorporés aux ouvrages et produits</t>
  </si>
  <si>
    <t>Achats d'études et prestations de service (incorporés aux ouvrages et produits)</t>
  </si>
  <si>
    <t>Travail à façon</t>
  </si>
  <si>
    <t>Recherche et développement</t>
  </si>
  <si>
    <t>Frais d'architectes et d'ingénieurs</t>
  </si>
  <si>
    <t>Achats de matériel, équipements, pièces détachées et travaux (incorporés aux ouvrages et produits)</t>
  </si>
  <si>
    <t>Autres achats d'études et de prestations de service</t>
  </si>
  <si>
    <t>Rabais, remises et ristournes obtenus</t>
  </si>
  <si>
    <t>Achats de biens destinés à la revente</t>
  </si>
  <si>
    <t>Rabais, remises et ristournes non affectés</t>
  </si>
  <si>
    <t>Autres charges externes</t>
  </si>
  <si>
    <t>Loyers et charges locatives</t>
  </si>
  <si>
    <t>Loyers et charges immobilières</t>
  </si>
  <si>
    <t>Bâtiments</t>
  </si>
  <si>
    <t>Loyers et charges mobilières</t>
  </si>
  <si>
    <t>Installations techniques et machines</t>
  </si>
  <si>
    <t>Installations techniques</t>
  </si>
  <si>
    <t>Machines</t>
  </si>
  <si>
    <t>Autres installations, outillages et machines</t>
  </si>
  <si>
    <t>Outillage</t>
  </si>
  <si>
    <t>Mobilier</t>
  </si>
  <si>
    <t>Matériel informatique</t>
  </si>
  <si>
    <t>Logiciel</t>
  </si>
  <si>
    <t>Autre matériel informatique</t>
  </si>
  <si>
    <t>Autres installations</t>
  </si>
  <si>
    <t>Matériel roulant</t>
  </si>
  <si>
    <t>Charges locatives et de copropriété</t>
  </si>
  <si>
    <t>Leasing immobilier</t>
  </si>
  <si>
    <t>Leasing mobilier</t>
  </si>
  <si>
    <t>Location linge</t>
  </si>
  <si>
    <t>Autres locations</t>
  </si>
  <si>
    <t>Malis sur emballages</t>
  </si>
  <si>
    <t>Sous-traitance, entretien et réparations</t>
  </si>
  <si>
    <t>Sous-traitance générale (non incorporée directement aux ouvrages, travaux et produits)</t>
  </si>
  <si>
    <t>Services d'experts / Etudes / Travaux</t>
  </si>
  <si>
    <t>Consultances</t>
  </si>
  <si>
    <t>Informatique</t>
  </si>
  <si>
    <t>Marketing</t>
  </si>
  <si>
    <t>Etudes scientifiques</t>
  </si>
  <si>
    <t>Autres consultances</t>
  </si>
  <si>
    <t>Analyses</t>
  </si>
  <si>
    <t>Analyses d'eau</t>
  </si>
  <si>
    <t>Analyses alimentaires</t>
  </si>
  <si>
    <t>Autres analyses</t>
  </si>
  <si>
    <t>Conceptions et développements</t>
  </si>
  <si>
    <t>Développement informatique</t>
  </si>
  <si>
    <t>Recherches scientifiques</t>
  </si>
  <si>
    <t>Autres conceptions et développements</t>
  </si>
  <si>
    <t>Formations</t>
  </si>
  <si>
    <t>Autres services d'experts / Etudes / Travaux</t>
  </si>
  <si>
    <t>Services de réparation et de nettoyage</t>
  </si>
  <si>
    <t>Services de réparation</t>
  </si>
  <si>
    <t>Services de nettoyage</t>
  </si>
  <si>
    <t>Services de blanchissage</t>
  </si>
  <si>
    <t>Services administratifs et informatiques</t>
  </si>
  <si>
    <t>Services de transport</t>
  </si>
  <si>
    <t>Collecte de déchets</t>
  </si>
  <si>
    <t>Services d'urgence</t>
  </si>
  <si>
    <t>Autres services de transport</t>
  </si>
  <si>
    <t>Services de restauration et d'hébergement</t>
  </si>
  <si>
    <t>Cantines</t>
  </si>
  <si>
    <t>Repas sur roues</t>
  </si>
  <si>
    <t>Services d'hébergement</t>
  </si>
  <si>
    <t>Autres services de restauration</t>
  </si>
  <si>
    <t>Services éducatifs, services d'encadrement, services d'information, d'orientation, de soutien psycho-social et services de santé,</t>
  </si>
  <si>
    <t>Services éducatifs</t>
  </si>
  <si>
    <t>Services d'enseignement</t>
  </si>
  <si>
    <t>Aide aux devoirs</t>
  </si>
  <si>
    <t>Formation - cours dispensés</t>
  </si>
  <si>
    <t>Séminaires, conférences</t>
  </si>
  <si>
    <t>Autres services éducatifs</t>
  </si>
  <si>
    <t>Services d'encadrement</t>
  </si>
  <si>
    <t>Accueil de jour</t>
  </si>
  <si>
    <t>Accueil jour et nuit</t>
  </si>
  <si>
    <t>Accueil de nuit</t>
  </si>
  <si>
    <t>Colonies de vacances</t>
  </si>
  <si>
    <t>Autres services d'encadrement</t>
  </si>
  <si>
    <t>Services d'information, d'orientation et de soutien psycho-social</t>
  </si>
  <si>
    <t>Services d'information et d'orientation</t>
  </si>
  <si>
    <t>Services de consultation</t>
  </si>
  <si>
    <t>Services de professions psycho-sociales</t>
  </si>
  <si>
    <t>Services de soutien et de conseil</t>
  </si>
  <si>
    <t>Accueil socio-pédagogique</t>
  </si>
  <si>
    <t>Accueil gérontologique</t>
  </si>
  <si>
    <t>Autres services d'information, d'orientation et de soutien psycho-social</t>
  </si>
  <si>
    <t>Services de santé, d'aide et de soins</t>
  </si>
  <si>
    <t>Services médicaux</t>
  </si>
  <si>
    <t>Honoraires médicaux</t>
  </si>
  <si>
    <t>Autres services médicaux</t>
  </si>
  <si>
    <t>Services prestés par d'autres professions de santé</t>
  </si>
  <si>
    <t>Infirmiers</t>
  </si>
  <si>
    <t>Kinésithérapeutes</t>
  </si>
  <si>
    <t>Autres services prestés par d'autres professions de santé</t>
  </si>
  <si>
    <t>Services d'aide et de soins</t>
  </si>
  <si>
    <t>Actes essentiels de la vie</t>
  </si>
  <si>
    <t>Tâches domestiques</t>
  </si>
  <si>
    <t>Service de proximité</t>
  </si>
  <si>
    <t>Prestations de blanchissage</t>
  </si>
  <si>
    <t>Autres tâches domestiques</t>
  </si>
  <si>
    <t>Autres services d'aide et de soins</t>
  </si>
  <si>
    <t>Services liés aux soins esthétiques</t>
  </si>
  <si>
    <t>Autre sous-traitance générale (non incorporée directement aux ouvrages, travaux et produits)</t>
  </si>
  <si>
    <t>Entretien et réparations</t>
  </si>
  <si>
    <t>Sur installations techniques et machines (et immobilier)</t>
  </si>
  <si>
    <t>Sur terrains et constructions</t>
  </si>
  <si>
    <t>Infrastructures publiques</t>
  </si>
  <si>
    <t>Autres</t>
  </si>
  <si>
    <t>Sur installations techniques</t>
  </si>
  <si>
    <t>Installations à usage d'aides et de soins</t>
  </si>
  <si>
    <t>Installations hôtelières et d'hébergements</t>
  </si>
  <si>
    <t>Installations de voirie</t>
  </si>
  <si>
    <t>Installations de réseaux</t>
  </si>
  <si>
    <t>Ouvrages / Installations connexes des réseaux</t>
  </si>
  <si>
    <t>Autres installations techniques</t>
  </si>
  <si>
    <t>Sur machines</t>
  </si>
  <si>
    <t>Sur autres installations, outillages et machines</t>
  </si>
  <si>
    <t>Cheptel</t>
  </si>
  <si>
    <t>Sur matériel roulant</t>
  </si>
  <si>
    <t>Equipement de transport et manutention</t>
  </si>
  <si>
    <t>Véhicules de transport</t>
  </si>
  <si>
    <t>Contrats de maintenance</t>
  </si>
  <si>
    <t>Sur biens immobiliers</t>
  </si>
  <si>
    <t>Autres contrats de maintenance sur biens immobiliers</t>
  </si>
  <si>
    <t>Sur biens mobiliers</t>
  </si>
  <si>
    <t>Autres installations, outillage et mobilier</t>
  </si>
  <si>
    <t>Contrat d'assistance informatique</t>
  </si>
  <si>
    <t>Autres contrats de maintenance sur matériel informatique</t>
  </si>
  <si>
    <t>Autres contrats de maintenance sur autres installations, outillage et mobilier</t>
  </si>
  <si>
    <t>Matériel de sécurité</t>
  </si>
  <si>
    <t>Sur autres biens mobiliers</t>
  </si>
  <si>
    <t>Autres contrats de maintenance</t>
  </si>
  <si>
    <t>Études et recherches (non incorporées dans les produits)</t>
  </si>
  <si>
    <t>Rémunérations d'intermédiaires et honoraires</t>
  </si>
  <si>
    <t>Commissions et courtages</t>
  </si>
  <si>
    <t>Commissions et courtages sur achats</t>
  </si>
  <si>
    <t>Commissions et courtages sur ventes</t>
  </si>
  <si>
    <t>Rémunérations des transitaires</t>
  </si>
  <si>
    <t>Traitement informatique</t>
  </si>
  <si>
    <t>Services bancaires et assimilés</t>
  </si>
  <si>
    <t>Frais sur titres (achat, vente, garde)</t>
  </si>
  <si>
    <t>Commissions et frais sur émission d'emprunts</t>
  </si>
  <si>
    <t>Frais de compte</t>
  </si>
  <si>
    <t>Frais sur cartes de crédit</t>
  </si>
  <si>
    <t>Frais sur effets</t>
  </si>
  <si>
    <t>Rémunérations d'affacturage</t>
  </si>
  <si>
    <t>Location de coffres</t>
  </si>
  <si>
    <t>Autres frais et commissions bancaires (hors intérêts et frais assimilés)</t>
  </si>
  <si>
    <t>Honoraires</t>
  </si>
  <si>
    <t>Honoraires juridiques</t>
  </si>
  <si>
    <t>Honoraires d'avocats</t>
  </si>
  <si>
    <t>Honoraires de notaires</t>
  </si>
  <si>
    <t>Honoraires d'huissiers</t>
  </si>
  <si>
    <t>Autres honoraires juridiques</t>
  </si>
  <si>
    <t>Honoraires comptables et d'audit</t>
  </si>
  <si>
    <t>Honoraires fiscaux</t>
  </si>
  <si>
    <t>Autres honoraires</t>
  </si>
  <si>
    <t>Honoraires de consultance externe et d'expertise</t>
  </si>
  <si>
    <t>Honoraires des formateurs</t>
  </si>
  <si>
    <t>Honoraires d'architectes, géomètres et autres professionnels du bâtiment</t>
  </si>
  <si>
    <t>Honoraires médicaux et de soins</t>
  </si>
  <si>
    <t>Honoraires des autres professions de santé</t>
  </si>
  <si>
    <t>Honoraires de professions psycho-sociales</t>
  </si>
  <si>
    <t>Honoraires liés aux soins esthétiques</t>
  </si>
  <si>
    <t>Autres honoraires médicaux et de soins</t>
  </si>
  <si>
    <t>Autres honoraires divers</t>
  </si>
  <si>
    <t>Frais d'actes et de contentieux</t>
  </si>
  <si>
    <t>Frais de recrutement de personnel</t>
  </si>
  <si>
    <t>Autres rémunérations d'intermédiaires et honoraires</t>
  </si>
  <si>
    <t>Frais de dossier d'adoption</t>
  </si>
  <si>
    <t>Primes d'assurance</t>
  </si>
  <si>
    <t>Assurances sur biens de l'actif (biens propres)</t>
  </si>
  <si>
    <t>Bâtiments (incendie / vol...)</t>
  </si>
  <si>
    <t>Véhicules</t>
  </si>
  <si>
    <t>Installations</t>
  </si>
  <si>
    <t>Sur autres biens de l'actif</t>
  </si>
  <si>
    <t>Assurances sur biens pris en location</t>
  </si>
  <si>
    <t>Assurance sur location immobilière</t>
  </si>
  <si>
    <t>Assurance sur location mobilière</t>
  </si>
  <si>
    <t>Assurance-transport</t>
  </si>
  <si>
    <t>Sur achats</t>
  </si>
  <si>
    <t>Sur ventes</t>
  </si>
  <si>
    <t>Sur autres biens</t>
  </si>
  <si>
    <t>Assurance-risque d'exploitation</t>
  </si>
  <si>
    <t>Assurance-insolvabilité clients (pour le secteur conventionné : usagers)</t>
  </si>
  <si>
    <t>Assurance-responsabilité civile</t>
  </si>
  <si>
    <t>Autres assurances</t>
  </si>
  <si>
    <t>Assurance-accident usagers</t>
  </si>
  <si>
    <t>Autres assurances divers</t>
  </si>
  <si>
    <t>Frais de marketing et de communication</t>
  </si>
  <si>
    <t>Frais de marketing et de publicité</t>
  </si>
  <si>
    <t>Annonces et insertions</t>
  </si>
  <si>
    <t>Espaces publicitaires</t>
  </si>
  <si>
    <t>Autres annonces et insertions</t>
  </si>
  <si>
    <t>Echantillons</t>
  </si>
  <si>
    <t>Foires et expositions</t>
  </si>
  <si>
    <t>Cadeaux à la clientèle</t>
  </si>
  <si>
    <t>Catalogues et imprimés et publications</t>
  </si>
  <si>
    <t>Dons courants</t>
  </si>
  <si>
    <t>Sponsoring</t>
  </si>
  <si>
    <t>Autres achats de services publicitaires</t>
  </si>
  <si>
    <t>Frais de déplacements et de représentation</t>
  </si>
  <si>
    <t>Voyages et déplacements</t>
  </si>
  <si>
    <t>Direction</t>
  </si>
  <si>
    <t>Frais d'hébergement</t>
  </si>
  <si>
    <t>Frais de restauration</t>
  </si>
  <si>
    <t>Frais de trajet</t>
  </si>
  <si>
    <t>Frais de route liés à l'utilisation de véhicules privés</t>
  </si>
  <si>
    <t>Frais de parking et péages</t>
  </si>
  <si>
    <t>Personnel</t>
  </si>
  <si>
    <t>Frais de déménagement de l'entité</t>
  </si>
  <si>
    <t>Missions</t>
  </si>
  <si>
    <t>Réceptions et frais de représentation</t>
  </si>
  <si>
    <t>Frais de réception</t>
  </si>
  <si>
    <t>Frais de représentation</t>
  </si>
  <si>
    <t>Menues dépenses imprévues du Collège des bourgmestre et échevins</t>
  </si>
  <si>
    <t>Menues dépenses imprévues du Bureau du syndicat</t>
  </si>
  <si>
    <t>Menues dépenses imprévues du Président du Conseil d'Administration</t>
  </si>
  <si>
    <t>Frais postaux et frais de télécommunications</t>
  </si>
  <si>
    <t>Timbres</t>
  </si>
  <si>
    <t>Téléphone et autres frais de télécommunication</t>
  </si>
  <si>
    <t>Téléphone</t>
  </si>
  <si>
    <t>Téléphone mobile (GSM)</t>
  </si>
  <si>
    <t>Internet</t>
  </si>
  <si>
    <t>Téléphone à usage des pensionnaires</t>
  </si>
  <si>
    <t>Autres frais de télécommunication</t>
  </si>
  <si>
    <t>Autres frais postaux (location de boîtes postales, etc.)</t>
  </si>
  <si>
    <t>Transports de biens et transports collectifs du personnel (et des usagers)</t>
  </si>
  <si>
    <t>Transports sur achats</t>
  </si>
  <si>
    <t>Transports sur ventes</t>
  </si>
  <si>
    <t>Transports entre établissements ou chantiers</t>
  </si>
  <si>
    <t>Transports administratifs</t>
  </si>
  <si>
    <t>Transports collectifs de personnes</t>
  </si>
  <si>
    <t>Transports collectifs du personnel</t>
  </si>
  <si>
    <t>Transports collectifs des usagers</t>
  </si>
  <si>
    <t>Autres transports</t>
  </si>
  <si>
    <t>Transports en ambulance</t>
  </si>
  <si>
    <t>Autres transports divers</t>
  </si>
  <si>
    <t>Personnel extérieur à l'entité</t>
  </si>
  <si>
    <t>Personnel intérimaire</t>
  </si>
  <si>
    <t>Personnel prêté à l'entité</t>
  </si>
  <si>
    <t>Charges externes diverses</t>
  </si>
  <si>
    <t>Documentation</t>
  </si>
  <si>
    <t>Documentation générale</t>
  </si>
  <si>
    <t>Documentation technique</t>
  </si>
  <si>
    <t>Frais de colloques, séminaires, conférences</t>
  </si>
  <si>
    <t>Du personnel administratif et de direction</t>
  </si>
  <si>
    <t>Du personnel d'encadrement et de soins</t>
  </si>
  <si>
    <t>Autres frais de colloques, séminaires, conférences</t>
  </si>
  <si>
    <t>Elimination des déchets industriels</t>
  </si>
  <si>
    <t>Elimination des déchets non industriels</t>
  </si>
  <si>
    <t>Déchets pharmaceutiques</t>
  </si>
  <si>
    <t>Autres déchets non industriels</t>
  </si>
  <si>
    <t>Evacuation des eaux usées</t>
  </si>
  <si>
    <t>Frais de surveillance</t>
  </si>
  <si>
    <t>Cotisations aux associations professionnelles</t>
  </si>
  <si>
    <t>Autres charges externes diverses</t>
  </si>
  <si>
    <t>Frais de gestion du groupement (refacturation globale)</t>
  </si>
  <si>
    <t>Frais de formation</t>
  </si>
  <si>
    <t>Du personnel - autre</t>
  </si>
  <si>
    <t>Des bénévoles</t>
  </si>
  <si>
    <t>Autres frais de formation</t>
  </si>
  <si>
    <t>Autres charges externes diverses à payer</t>
  </si>
  <si>
    <t>Rabais, remises et ristournes obtenus sur autres charges externes</t>
  </si>
  <si>
    <t>Frais de personnel</t>
  </si>
  <si>
    <t>Rémunérations</t>
  </si>
  <si>
    <t>Salaires bruts</t>
  </si>
  <si>
    <t>Salaires de base</t>
  </si>
  <si>
    <t>Traitement de base - Fonctionnaires</t>
  </si>
  <si>
    <t>Traitement de base - Employés publics et communaux</t>
  </si>
  <si>
    <t>Salaires de base - Salariés</t>
  </si>
  <si>
    <t>Salaires de base - Salariés à tâche intellectuelle</t>
  </si>
  <si>
    <t>Salaires de base - Salariés à tâche manuelle</t>
  </si>
  <si>
    <t>Suppléments pour travail</t>
  </si>
  <si>
    <t>Dimanche</t>
  </si>
  <si>
    <t>Jours fériés légaux</t>
  </si>
  <si>
    <t>Heures supplémentaires</t>
  </si>
  <si>
    <t>Autres suppléments</t>
  </si>
  <si>
    <t>Suppléments de nuit</t>
  </si>
  <si>
    <t>Primes de ménage - Allocations de famille</t>
  </si>
  <si>
    <t>Primes de ménages</t>
  </si>
  <si>
    <t>Allocations de famille</t>
  </si>
  <si>
    <t>Primes et commissions</t>
  </si>
  <si>
    <t>Primes</t>
  </si>
  <si>
    <t>Primes d'astreinte</t>
  </si>
  <si>
    <t>Primes informatiques</t>
  </si>
  <si>
    <t>Allocations de repas</t>
  </si>
  <si>
    <t>Autres primes</t>
  </si>
  <si>
    <t>Commissions</t>
  </si>
  <si>
    <t>Pécules de vacances</t>
  </si>
  <si>
    <t>Autres gratifications, primes et commissions</t>
  </si>
  <si>
    <t>Avantages en nature</t>
  </si>
  <si>
    <t>Indemnités de licenciement</t>
  </si>
  <si>
    <t>Trimestre de faveur</t>
  </si>
  <si>
    <t>Autres avantages</t>
  </si>
  <si>
    <t>Subventions d'intérêts au personnel liées à un prêt hypothécaire</t>
  </si>
  <si>
    <t>Remboursements sur salaires</t>
  </si>
  <si>
    <t>Remboursements mutualité et Caisse de Sécurité Sociale</t>
  </si>
  <si>
    <t>Remboursements pour congé politique, sportif, culturel, éducatif et mandats sociaux</t>
  </si>
  <si>
    <t>Remboursements trimestre de faveur</t>
  </si>
  <si>
    <t>Autre personnel</t>
  </si>
  <si>
    <t>Étudiants</t>
  </si>
  <si>
    <t>Salariés occasionnels</t>
  </si>
  <si>
    <t>Autre personnel temporaire</t>
  </si>
  <si>
    <t>Charges sociales (part patronale)</t>
  </si>
  <si>
    <t>Charges sociales salariés</t>
  </si>
  <si>
    <t>Caisse Nationale de Santé</t>
  </si>
  <si>
    <t>Caisse Nationale d'Assurance-Pension</t>
  </si>
  <si>
    <t>Caisse de Prévoyance</t>
  </si>
  <si>
    <t>Cotisations patronales complémentaires</t>
  </si>
  <si>
    <t>Assurance-accident du travail</t>
  </si>
  <si>
    <t>Service de santé au travail</t>
  </si>
  <si>
    <t>Mutualité des employeurs</t>
  </si>
  <si>
    <t>Autres charges sociales patronales</t>
  </si>
  <si>
    <t>Caisse Nationale de Prestations Familiales (Cotisations aux allocations familiales…)</t>
  </si>
  <si>
    <t>Remboursements de charges sociales</t>
  </si>
  <si>
    <t>Pensions complémentaires</t>
  </si>
  <si>
    <t>Primes à des fonds de pensions extérieurs</t>
  </si>
  <si>
    <t>Dotation aux provisions pour pensions complémentaires</t>
  </si>
  <si>
    <t>Retenue d'impôt sur pension complémentaire</t>
  </si>
  <si>
    <t>Prime d'assurance-insolvabilité</t>
  </si>
  <si>
    <t>Pensions complémentaires versées par l'employeur</t>
  </si>
  <si>
    <t>Autres charges sociales</t>
  </si>
  <si>
    <t>Médecine du travail</t>
  </si>
  <si>
    <t>Autres charges sociales diverses</t>
  </si>
  <si>
    <t>Dotations aux corrections de valeur des éléments d'actif non financiers</t>
  </si>
  <si>
    <t>Dotations aux corrections de valeur sur frais d'établissement et frais assimilés</t>
  </si>
  <si>
    <t>Frais de constitution</t>
  </si>
  <si>
    <t>Frais de premier établissement</t>
  </si>
  <si>
    <t>Frais d'augmentation de capital et d'opérations diverses</t>
  </si>
  <si>
    <t>Frais d'émission d'emprunts</t>
  </si>
  <si>
    <t>Autres frais assimilés</t>
  </si>
  <si>
    <t>Dotations aux corrections de valeur sur immobilisations incorporelles</t>
  </si>
  <si>
    <t>Frais de recherche et de développement</t>
  </si>
  <si>
    <t>Etudes</t>
  </si>
  <si>
    <t>Etudes d'infrastructure et d'aménagement</t>
  </si>
  <si>
    <t>Etudes environnementales (écologie, réhabilitation de sites pollués,…)</t>
  </si>
  <si>
    <t>Etudes de marketing et de besoins</t>
  </si>
  <si>
    <t>Autres études</t>
  </si>
  <si>
    <t>Autres frais de recherche et de développement</t>
  </si>
  <si>
    <t>Concessions, brevets, licences, marques ainsi que droits et valeurs similaires</t>
  </si>
  <si>
    <t>Fonds de commerce, acquis à titre onéreux</t>
  </si>
  <si>
    <t>Acomptes versés et immobilisations incorporelles en cours</t>
  </si>
  <si>
    <t>Dotations aux corrections de valeur sur immobilisations corporelles</t>
  </si>
  <si>
    <t>Terrains et constructions</t>
  </si>
  <si>
    <t>Agencements et aménagements de terrains</t>
  </si>
  <si>
    <t>Agencements et aménagements de terrains nus</t>
  </si>
  <si>
    <t>Agencements et aménagements de terrains aménagés</t>
  </si>
  <si>
    <t>Agencements et aménagements d'espaces verts</t>
  </si>
  <si>
    <t>Agencements et aménagements d'autres terrains aménagés</t>
  </si>
  <si>
    <t>Agencements et aménagements de sous-sols et sursols</t>
  </si>
  <si>
    <t>Agencements et aménagements de terrains de gisement</t>
  </si>
  <si>
    <t>Agencements et aménagements de terrains bâtis</t>
  </si>
  <si>
    <t>Agencements et aménagements d'autres terrains</t>
  </si>
  <si>
    <t>Constructions</t>
  </si>
  <si>
    <t>Constructions sur sol propre</t>
  </si>
  <si>
    <t>Constructions à usage propre</t>
  </si>
  <si>
    <t>Installations générales</t>
  </si>
  <si>
    <t>Constructions à usage de tiers</t>
  </si>
  <si>
    <t>Réseaux de voirie</t>
  </si>
  <si>
    <t>Barrages et voies d'eau</t>
  </si>
  <si>
    <t>Ponts</t>
  </si>
  <si>
    <t>Tunnels</t>
  </si>
  <si>
    <t>Parking</t>
  </si>
  <si>
    <t>Arrêts autobus</t>
  </si>
  <si>
    <t>Gares</t>
  </si>
  <si>
    <t>Ports</t>
  </si>
  <si>
    <t>Autres infrastructures publiques</t>
  </si>
  <si>
    <t>Constructions sur sol d'autrui</t>
  </si>
  <si>
    <t>Autres constructions d'éléments nodaux</t>
  </si>
  <si>
    <t>Installations de recherche de personnes</t>
  </si>
  <si>
    <t>Installations médico-thérapeutiques</t>
  </si>
  <si>
    <t>Installations d'appels et de communication avec les malades</t>
  </si>
  <si>
    <t>Autres installations à usage d'aides et de soins</t>
  </si>
  <si>
    <t>Gaz</t>
  </si>
  <si>
    <t>Antenne collective</t>
  </si>
  <si>
    <t>Télécommunication</t>
  </si>
  <si>
    <t>Autres installations de réseaux</t>
  </si>
  <si>
    <t>Eau potable</t>
  </si>
  <si>
    <t>Eaux usées</t>
  </si>
  <si>
    <t>Autres ouvrages / Installations connexes des réseaux</t>
  </si>
  <si>
    <t>Matériel industriel et technique</t>
  </si>
  <si>
    <t>Outillage industriel et technique</t>
  </si>
  <si>
    <t>Autres machines</t>
  </si>
  <si>
    <t>Autres installations, outillage, mobilier et matériel roulant</t>
  </si>
  <si>
    <t>Equipement de transport et de manutention</t>
  </si>
  <si>
    <t>Véhicules automoteurs</t>
  </si>
  <si>
    <t>Voitures</t>
  </si>
  <si>
    <t>Bus</t>
  </si>
  <si>
    <t>Camions</t>
  </si>
  <si>
    <t>Camionnettes et voitures utilitaires</t>
  </si>
  <si>
    <t>Autres véhicules automoteurs</t>
  </si>
  <si>
    <t>Véhicules spéciaux</t>
  </si>
  <si>
    <t>Camions sapeurs-pompiers</t>
  </si>
  <si>
    <t>Ambulances</t>
  </si>
  <si>
    <t>Autres véhicules spéciaux</t>
  </si>
  <si>
    <t>Autres véhicules de transport</t>
  </si>
  <si>
    <t>Œuvres d'art</t>
  </si>
  <si>
    <t>Autre mobilier</t>
  </si>
  <si>
    <t>Matériel informatique (hardware)</t>
  </si>
  <si>
    <t>Cheptel (et autres actifs cultivés)</t>
  </si>
  <si>
    <t>Acomptes versés et immobilisations corporelles en cours</t>
  </si>
  <si>
    <t>Dotations aux corrections de valeur sur stocks</t>
  </si>
  <si>
    <t>Matières premières et consommables</t>
  </si>
  <si>
    <t>Produits en cours de fabrication et commandes en cours</t>
  </si>
  <si>
    <t>Produits finis et marchandises</t>
  </si>
  <si>
    <t>Terrains et immeubles destinés à la revente</t>
  </si>
  <si>
    <t>Acomptes versés</t>
  </si>
  <si>
    <t>Dotations aux corrections de valeur sur créances de l'actif circulant</t>
  </si>
  <si>
    <t>Créances résultant de ventes et prestations de services</t>
  </si>
  <si>
    <t>Corrections de valeur sur créances commerciales</t>
  </si>
  <si>
    <t>Recettes restant à recouvrer à la clôture de l'exercice</t>
  </si>
  <si>
    <t>Subventions et allocations restant à recouvrer à la clôture de l'exercice</t>
  </si>
  <si>
    <t>Autres créances résultant de ventes et prestations de services</t>
  </si>
  <si>
    <t>Créances sur des entreprises liées et des entreprises avec lesquelles l'entité a un lien de participation</t>
  </si>
  <si>
    <t>Autres créances</t>
  </si>
  <si>
    <t>Autres charges d'exploitation</t>
  </si>
  <si>
    <t>Redevances pour concessions, brevets, licences, marques, droits et valeurs similaires</t>
  </si>
  <si>
    <t>Concessions</t>
  </si>
  <si>
    <t>Brevets</t>
  </si>
  <si>
    <t>Licences informatiques et progiciels informatiques</t>
  </si>
  <si>
    <t>Marques et franchises</t>
  </si>
  <si>
    <t>Droits et valeurs similaires</t>
  </si>
  <si>
    <t>Droits d'auteur et de reproduction</t>
  </si>
  <si>
    <t>Redevances pour antenne collective</t>
  </si>
  <si>
    <t>Autres droits d'auteur et de reproduction</t>
  </si>
  <si>
    <t>Autres droits et valeurs similaires</t>
  </si>
  <si>
    <t>Indemnités</t>
  </si>
  <si>
    <t>Indemnités aux élus politiques</t>
  </si>
  <si>
    <t>Collège des bourgmestre et échevins</t>
  </si>
  <si>
    <t>Bureau</t>
  </si>
  <si>
    <t>Président du Conseil d'administration</t>
  </si>
  <si>
    <t>Indemnités aux membres des organes d'administration</t>
  </si>
  <si>
    <t>Indemnités aux membres du personnel</t>
  </si>
  <si>
    <t>Indemnités aux membres des commissions consultatives</t>
  </si>
  <si>
    <t>Indemnités aux bénévoles</t>
  </si>
  <si>
    <t>Autres indemnités</t>
  </si>
  <si>
    <t>Jetons de présence</t>
  </si>
  <si>
    <t>Jetons de présence aux élus politiques</t>
  </si>
  <si>
    <t>Conseil communal</t>
  </si>
  <si>
    <t>Comité</t>
  </si>
  <si>
    <t>Conseil d'administration</t>
  </si>
  <si>
    <t>Jetons de présence aux membres des organes d'administration</t>
  </si>
  <si>
    <t>Jetons de présence aux membres du personnel</t>
  </si>
  <si>
    <t>Jetons de présence aux membres des commissions consultatives</t>
  </si>
  <si>
    <t>Autres jetons de présence</t>
  </si>
  <si>
    <t>Tantièmes</t>
  </si>
  <si>
    <t>Pertes sur créances irrécouvrables</t>
  </si>
  <si>
    <t>Créances résultant de ventes et de prestations de services</t>
  </si>
  <si>
    <t>Créances sur des entreprises liées et sur des entreprises avec lesquelles l'entité a un lien de participation</t>
  </si>
  <si>
    <t>Décharges de l'office social</t>
  </si>
  <si>
    <t>Décharges accordées par le Collège des bourgmestre et échevins</t>
  </si>
  <si>
    <t>Décharges accordées par le Conseil communal</t>
  </si>
  <si>
    <t>Décharges accordées par le Receveur</t>
  </si>
  <si>
    <t>Impôts, taxes et versements assimilés</t>
  </si>
  <si>
    <t>Impôt foncier</t>
  </si>
  <si>
    <t>TVA non déductible</t>
  </si>
  <si>
    <t>Droits sur les marchandises en provenance de l'étranger</t>
  </si>
  <si>
    <t>Droits d'accises et taxe de consommation sur marchandises en provenance de l'étranger</t>
  </si>
  <si>
    <t>Droits de douane</t>
  </si>
  <si>
    <t>Montants compensatoires</t>
  </si>
  <si>
    <t>Droits d'accises à la production et taxe de consommation</t>
  </si>
  <si>
    <t>Taxe de rejet</t>
  </si>
  <si>
    <t>Taxe de prélèvement</t>
  </si>
  <si>
    <t>Autres droits d'accises à la production et taxe de consommation</t>
  </si>
  <si>
    <t>Droits d'enregistrement et de timbre, droits d'hypothèques</t>
  </si>
  <si>
    <t>Droits d'enregistrement</t>
  </si>
  <si>
    <t>Taxe d'abonnement</t>
  </si>
  <si>
    <t>Droits d'hypothèques</t>
  </si>
  <si>
    <t>Droits de timbre</t>
  </si>
  <si>
    <t>Autres droits d'enregistrement et de timbre, droits d'hypothèques</t>
  </si>
  <si>
    <t>Taxes sur les véhicules</t>
  </si>
  <si>
    <t>Taxe de cabaretage</t>
  </si>
  <si>
    <t>Autres droits et impôts</t>
  </si>
  <si>
    <t>Taxes liées aux visites techniques des véhicules</t>
  </si>
  <si>
    <t>Taxes communales</t>
  </si>
  <si>
    <t>Dotations aux provisions pour impôts</t>
  </si>
  <si>
    <t>Dotations aux plus-values immunisées</t>
  </si>
  <si>
    <t>Autres charges d'exploitation diverses</t>
  </si>
  <si>
    <t>Subventions</t>
  </si>
  <si>
    <t>Subventions non affectées</t>
  </si>
  <si>
    <t>Subventions affectées</t>
  </si>
  <si>
    <t>Subventions écologiques</t>
  </si>
  <si>
    <t>Subventions culturelles</t>
  </si>
  <si>
    <t>Subventions sociales</t>
  </si>
  <si>
    <t>Subventions économiques</t>
  </si>
  <si>
    <t>Subventions agricoles</t>
  </si>
  <si>
    <t>Autres subventions affectées</t>
  </si>
  <si>
    <t>Participations aux frais et transferts courants des Administrations publiques</t>
  </si>
  <si>
    <t>Participations aux frais d'exploitation</t>
  </si>
  <si>
    <t>Participations à caractère général</t>
  </si>
  <si>
    <t>Participations à caractère spécifique</t>
  </si>
  <si>
    <t>Participations au déficit</t>
  </si>
  <si>
    <t>Participations à des fonds</t>
  </si>
  <si>
    <t>Fonds pour l'emploi</t>
  </si>
  <si>
    <t>Fonds National de Solidarité</t>
  </si>
  <si>
    <t>Autres participations à des fonds</t>
  </si>
  <si>
    <t>Participations aux intérêts d'emprunt</t>
  </si>
  <si>
    <t>Participations à des traitements</t>
  </si>
  <si>
    <t>Participations aux traitements du personnel enseignant</t>
  </si>
  <si>
    <t>Autres participations à des traitements</t>
  </si>
  <si>
    <t>Autres participations aux frais</t>
  </si>
  <si>
    <t>Aides</t>
  </si>
  <si>
    <t>Aides aux personnes dans le besoin</t>
  </si>
  <si>
    <t>Aides financières non affectées</t>
  </si>
  <si>
    <t>Aides financières périodiques</t>
  </si>
  <si>
    <t>Supplément de rentes</t>
  </si>
  <si>
    <t>Argent de poche</t>
  </si>
  <si>
    <t>Autres aides financières périodiques</t>
  </si>
  <si>
    <t>Allocations de vie chère</t>
  </si>
  <si>
    <t>Autres aides financières non affectées</t>
  </si>
  <si>
    <t>Prises en charge de frais médicaux, hospitaliers et frais pharmaceutiques</t>
  </si>
  <si>
    <t>Frais d'hospitalisation</t>
  </si>
  <si>
    <t>Frais d'analyse</t>
  </si>
  <si>
    <t>Frais pharmaceutiques</t>
  </si>
  <si>
    <t>Autres prises en charge de frais médicaux, hospitaliers et frais pharmaceutiques</t>
  </si>
  <si>
    <t>Prises en charge d'honoraires (non-médicaux)</t>
  </si>
  <si>
    <t>Autres prises en charge d'honoraires</t>
  </si>
  <si>
    <t>Prises en charge de frais d'assurance</t>
  </si>
  <si>
    <t>Aides aux besoins quotidiens</t>
  </si>
  <si>
    <t>Frais de tenue de ménage</t>
  </si>
  <si>
    <t>Déchets</t>
  </si>
  <si>
    <t>Autres frais de tenue de ménage</t>
  </si>
  <si>
    <t>Aides au logement</t>
  </si>
  <si>
    <t>Loyer</t>
  </si>
  <si>
    <t>Garantie de loyer</t>
  </si>
  <si>
    <t>Travaux en rapport avec le logement</t>
  </si>
  <si>
    <t>Mobilier et électroménager</t>
  </si>
  <si>
    <t>Aides réduisant les loyers</t>
  </si>
  <si>
    <t>Autres aides au logement</t>
  </si>
  <si>
    <t>Frais d'alimentation, de soins et d'habillement</t>
  </si>
  <si>
    <t>Frais d'alimentation</t>
  </si>
  <si>
    <t>Soins corporels</t>
  </si>
  <si>
    <t>Frais d'habillement</t>
  </si>
  <si>
    <t>Aides au transport</t>
  </si>
  <si>
    <t>Aides aux frais de loisirs et de culture</t>
  </si>
  <si>
    <t>Tickets d'entrée</t>
  </si>
  <si>
    <t>Cartes de membres, abonnements</t>
  </si>
  <si>
    <t>Autres aides aux frais de loisirs</t>
  </si>
  <si>
    <t>Autres aides aux besoins quotidiens</t>
  </si>
  <si>
    <t>Aides aux besoins inhabituels</t>
  </si>
  <si>
    <t>Prise en charge de frais de justice et d'amendes</t>
  </si>
  <si>
    <t>Frais de justice</t>
  </si>
  <si>
    <t>Amendes</t>
  </si>
  <si>
    <t>Prise en charge des taxes communales</t>
  </si>
  <si>
    <t>Autres aides aux besoins inhabituels</t>
  </si>
  <si>
    <t>Cadeaux aux personnes dans le besoin</t>
  </si>
  <si>
    <t>Autres aides aux personnes dans le besoin</t>
  </si>
  <si>
    <t>Frais d'inhumation</t>
  </si>
  <si>
    <t>Aides aux sinistrés</t>
  </si>
  <si>
    <t>Aides aux enfants</t>
  </si>
  <si>
    <t>Fournitures en nature aux élèves</t>
  </si>
  <si>
    <t>Frais d'inscription</t>
  </si>
  <si>
    <t>Epargne scolaire</t>
  </si>
  <si>
    <t>Primes à la réussite scolaire</t>
  </si>
  <si>
    <t>Frais de garde d'enfants</t>
  </si>
  <si>
    <t>Autres aides aux enfants</t>
  </si>
  <si>
    <t>Aides aux résidents</t>
  </si>
  <si>
    <t>Primes de construction et d'acquisition</t>
  </si>
  <si>
    <t>Aides aux ménages en tant que producteurs</t>
  </si>
  <si>
    <t>Autres aides aux résidents</t>
  </si>
  <si>
    <t>Aides au tiers monde</t>
  </si>
  <si>
    <t>Autres aides</t>
  </si>
  <si>
    <t>Dotations aux Fonds dédiés - Engagements à réaliser sur ressources affectées</t>
  </si>
  <si>
    <t>Dotations des ressources non utilisées sur des subventions</t>
  </si>
  <si>
    <t>Dotations des ressources non utilisées sur des dons</t>
  </si>
  <si>
    <t>Dotations des ressources non utilisées sur des legs</t>
  </si>
  <si>
    <t>Dotations au fonds de réserve pour le logement</t>
  </si>
  <si>
    <t>Dotations aux autres fonds dédiés</t>
  </si>
  <si>
    <t>Dotations aux fonds</t>
  </si>
  <si>
    <t>Fonds pour Dépenses Communales</t>
  </si>
  <si>
    <t>Congé politique</t>
  </si>
  <si>
    <t>Congé syndical</t>
  </si>
  <si>
    <t>Elections et référendum</t>
  </si>
  <si>
    <t>Dotations aux autres fonds</t>
  </si>
  <si>
    <t>Contribution au traitement du personnel travaillant dans le secteur privé</t>
  </si>
  <si>
    <t>Dotations aux provisions d'exploitation</t>
  </si>
  <si>
    <t>Dotations aux provisions pour litiges</t>
  </si>
  <si>
    <t>Dotations aux provisions pour heures à récupérer</t>
  </si>
  <si>
    <t>Dotations aux provisions pour congés non pris</t>
  </si>
  <si>
    <t>Dotations aux provisions pour amendes et pénalités</t>
  </si>
  <si>
    <t>Dotations aux provisions réglementées, issues de conventions</t>
  </si>
  <si>
    <t>Dotations aux autres provisions d'exploitation</t>
  </si>
  <si>
    <t>Charges financières</t>
  </si>
  <si>
    <t>Dotations aux corrections de valeur et ajustements pour juste valeur sur immobilisations financières</t>
  </si>
  <si>
    <t>Dotations aux corrections de valeur sur immobilisations financières</t>
  </si>
  <si>
    <t>Parts dans des entreprises liées (ou assimilées)</t>
  </si>
  <si>
    <t>Créances sur des entreprises liées</t>
  </si>
  <si>
    <t>Parts dans des entreprises avec lesquelles la société (l'entité) a un lien de participation</t>
  </si>
  <si>
    <t>Créances sur des entreprises avec lesquelles la société (l'entité) a un lien de participation</t>
  </si>
  <si>
    <t>Titres ayant le caractère d'immobilisations</t>
  </si>
  <si>
    <t>Prêts et créances immobilisées</t>
  </si>
  <si>
    <t>Actions propres ou parts propres</t>
  </si>
  <si>
    <t>Ajustements pour juste valeur sur immobilisations financières</t>
  </si>
  <si>
    <t>Dotations aux corrections de valeur et ajustements pour juste valeur sur éléments financiers de l'actif circulant</t>
  </si>
  <si>
    <t>Dotations aux corrections de valeur sur valeurs mobilières</t>
  </si>
  <si>
    <t>Parts dans des entreprises liées</t>
  </si>
  <si>
    <t>Autres valeurs mobilières</t>
  </si>
  <si>
    <t>Dotations aux corrections de valeur sur créances sur des entreprises liées et sur des entreprises avec lesquelles l'entité a un lien de participation</t>
  </si>
  <si>
    <t>Dotations aux corrections de valeur sur autres créances</t>
  </si>
  <si>
    <t>Ajustements pour juste valeur sur éléments financiers de l'actif circulant</t>
  </si>
  <si>
    <t>Moins-values de cession de valeurs mobilières</t>
  </si>
  <si>
    <t>Intérêts et escomptes</t>
  </si>
  <si>
    <t>Intérêts des dettes financières</t>
  </si>
  <si>
    <t>Intérêts des dettes subordonnées</t>
  </si>
  <si>
    <t>Intérêts des emprunts obligataires</t>
  </si>
  <si>
    <t>Intérêts bancaires et assimilés</t>
  </si>
  <si>
    <t>Intérêts bancaires sur comptes courants</t>
  </si>
  <si>
    <t>Intérêts bancaires sur opérations de financement</t>
  </si>
  <si>
    <t>Intérêts sur leasings financiers</t>
  </si>
  <si>
    <t>Intérêts sur dettes commerciales</t>
  </si>
  <si>
    <t>Intérêts sur des entreprises liées et sur des entreprises avec lesquelles l'entité a un lien de participation</t>
  </si>
  <si>
    <t>Escomptes et frais sur effets</t>
  </si>
  <si>
    <t>Escomptes accordés</t>
  </si>
  <si>
    <t>Intérêts sur autres emprunts et dettes</t>
  </si>
  <si>
    <t>Pertes de change</t>
  </si>
  <si>
    <t>Quote-part de perte dans les entreprises collectives (autres que les sociétés de capitaux)</t>
  </si>
  <si>
    <t>Autres charges financières</t>
  </si>
  <si>
    <t>Emprunts obligataires non convertibles / annuité des emprunts - part formée par l'amortissement</t>
  </si>
  <si>
    <t>Dettes envers des établissements de crédit / annuité des emprunts - part formée par l'amortissement</t>
  </si>
  <si>
    <t>Emprunt des établissements publics communaux - part formée par l'amortissement</t>
  </si>
  <si>
    <t>Dettes de leasing financier - part formée par l'amortissement</t>
  </si>
  <si>
    <t>Dettes en relation avec les partenariats publics-privés - part formée par l'amortissement</t>
  </si>
  <si>
    <t>Dotations aux provisions financières</t>
  </si>
  <si>
    <t>Dotations aux provisions pour remboursement futur des emprunts obligataires - part du capital</t>
  </si>
  <si>
    <t>Autres dotations aux provisions financières</t>
  </si>
  <si>
    <t>Charges exceptionnelles</t>
  </si>
  <si>
    <t>Dotations aux corrections de valeur exceptionnelles sur immobilisations incorporelles et corporelles</t>
  </si>
  <si>
    <t>sur immobilisations incorporelles</t>
  </si>
  <si>
    <t>sur immobilisations corporelles</t>
  </si>
  <si>
    <t>Dotations aux corrections de valeur exceptionnelles sur éléments de l'actif circulant</t>
  </si>
  <si>
    <t>sur stocks</t>
  </si>
  <si>
    <t>sur créances</t>
  </si>
  <si>
    <t>Dotations aux corrections de valeurs exceptionnelles sur créances</t>
  </si>
  <si>
    <t>Recettes exceptionnelles restant à recouvrer</t>
  </si>
  <si>
    <t>Subventions et allocations e</t>
  </si>
  <si>
    <t>Autres dotations aux corrections de valeur exceptionnelles sur créances</t>
  </si>
  <si>
    <t>Valeur comptable des immobilisations incorporelles et corporelles cédées</t>
  </si>
  <si>
    <t>Immobilisations incorporelles</t>
  </si>
  <si>
    <t>Immobilisations corporelles</t>
  </si>
  <si>
    <t>Terrains nus</t>
  </si>
  <si>
    <t>Terrains aménagés</t>
  </si>
  <si>
    <t>Espaces verts</t>
  </si>
  <si>
    <t>Autres terrains aménagés</t>
  </si>
  <si>
    <t>Sous-sols et sursols</t>
  </si>
  <si>
    <t>Terrains de gisement</t>
  </si>
  <si>
    <t>Terrains bâtis</t>
  </si>
  <si>
    <t>Autres terrains</t>
  </si>
  <si>
    <t>Installations hôtelières et d'hébergement</t>
  </si>
  <si>
    <t>Valeur comptable des immobilisations financières cédées</t>
  </si>
  <si>
    <t>Apports *</t>
  </si>
  <si>
    <t>Apports en capital, Fonds et Fonds associatifs souscrits (Montant total)</t>
  </si>
  <si>
    <t>Apports en capital à la création / premier apport</t>
  </si>
  <si>
    <t>Apports pour investissements à réaliser</t>
  </si>
  <si>
    <t>Legs et donations avec contrepartie d'actifs immobilisés</t>
  </si>
  <si>
    <t>Autres apports en capital, Fonds et Fonds associatifs</t>
  </si>
  <si>
    <t>Apports en capital, Fonds et Fonds associatifs souscrits non appelés</t>
  </si>
  <si>
    <t>Apports en capital, Fonds et Fonds associatifs souscrits appelés et non versés</t>
  </si>
  <si>
    <t>Valeur comptable des créances de l'actif circulant financier cédées</t>
  </si>
  <si>
    <t>Sur des entreprises liées et sur des entreprises avec lesquelles la société (l'entité) a un lien de participation</t>
  </si>
  <si>
    <t>Sur autres créances</t>
  </si>
  <si>
    <t>Autres charges exceptionnelles</t>
  </si>
  <si>
    <t>Pénalités sur marchés et dédits payés sur achats et ventes</t>
  </si>
  <si>
    <t>Amendes et pénalités fiscales, sociales et pénales</t>
  </si>
  <si>
    <t>Dommages et intérêts</t>
  </si>
  <si>
    <t>Malis provenant de clauses d'indexation</t>
  </si>
  <si>
    <t>Autres charges exceptionnelles diverses</t>
  </si>
  <si>
    <t>Dotations aux provisions exceptionnelles</t>
  </si>
  <si>
    <t>Dotations aux provisions pour grosses réparations et remplacements d'investissements</t>
  </si>
  <si>
    <t>Autres dotations aux provisions exceptionnelles</t>
  </si>
  <si>
    <t>Impôts sur le résultat</t>
  </si>
  <si>
    <t>Impôt sur le revenu des collectivités</t>
  </si>
  <si>
    <t>Exercice courant</t>
  </si>
  <si>
    <t>Exercices antérieurs</t>
  </si>
  <si>
    <t>Impôt commercial</t>
  </si>
  <si>
    <t>Impôts étrangers sur le résultat</t>
  </si>
  <si>
    <t>Retenues d'impôt à la source</t>
  </si>
  <si>
    <t>Impôts supportés par les établissements stables</t>
  </si>
  <si>
    <t>Impôts supportés par les entreprises non résidentes</t>
  </si>
  <si>
    <t>Autres impôts étrangers</t>
  </si>
  <si>
    <t>Dotations aux provisions pour impôts sur le résultat</t>
  </si>
  <si>
    <t>Dotations aux provisions pour impôts différés</t>
  </si>
  <si>
    <t>Autres impôts ne figurant pas sous le poste ci-dessus</t>
  </si>
  <si>
    <t>Impôt sur la fortune</t>
  </si>
  <si>
    <t>Impôts étrangers</t>
  </si>
  <si>
    <t>Autres impôts et taxes</t>
  </si>
  <si>
    <t>Remboursement de taxes, de redevances et d'autres recettes indûment touchées</t>
  </si>
  <si>
    <t>Remboursement d'impôts indirects indûment touchés</t>
  </si>
  <si>
    <t>Remboursement d'impôts directs indûment touchés</t>
  </si>
  <si>
    <t>TVA payée à l'Administration de l'Enregistrement et des Domaines</t>
  </si>
  <si>
    <t>Dotations aux provisions pour autres impôts</t>
  </si>
  <si>
    <t>Recensement des données 2019
Formulaire n°3 : Situation des produits
(Explications : voir fiche technique 3)</t>
  </si>
  <si>
    <t>Montant net du chiffre d'affaires</t>
  </si>
  <si>
    <t>Ventes sur commandes en cours</t>
  </si>
  <si>
    <t>Produits</t>
  </si>
  <si>
    <t>Prestations de services</t>
  </si>
  <si>
    <t>Immeubles en construction</t>
  </si>
  <si>
    <t>Ventes de produits finis</t>
  </si>
  <si>
    <t>Matières brutes non comestibles (hors carburant)</t>
  </si>
  <si>
    <t>Produits agricoles</t>
  </si>
  <si>
    <t>Produits forestiers (bois,….)</t>
  </si>
  <si>
    <t>Autres matières brutes non comestibles (hors carburant)</t>
  </si>
  <si>
    <t>Combustibles minéraux, lubrifiants et produits annexes</t>
  </si>
  <si>
    <t>Autres combustibles minéraux, lubrifiants et produits annexes</t>
  </si>
  <si>
    <t>Textile</t>
  </si>
  <si>
    <t>Autres produits finis</t>
  </si>
  <si>
    <t>Ventes de produits intermédiaires</t>
  </si>
  <si>
    <t>Ventes de produits résiduels</t>
  </si>
  <si>
    <t>Rebuts</t>
  </si>
  <si>
    <t>Matières de récupération</t>
  </si>
  <si>
    <t>Matériaux recyclables</t>
  </si>
  <si>
    <t>Autres matières de récupération</t>
  </si>
  <si>
    <t>Ventes d'éléments destinés à la revente</t>
  </si>
  <si>
    <t>Ventes de marchandises</t>
  </si>
  <si>
    <t>Ventes de terrains et d'immeubles existants (promotion immobilière)</t>
  </si>
  <si>
    <t>Ventes d'autres éléments destinés à la revente</t>
  </si>
  <si>
    <t>Electricité, gaz et chaleur</t>
  </si>
  <si>
    <t>Abonnement à l'électricité</t>
  </si>
  <si>
    <t>Abonnement au gaz</t>
  </si>
  <si>
    <t>Abonnement à la chaleur</t>
  </si>
  <si>
    <t>Eau, ordures et canalisation</t>
  </si>
  <si>
    <t>Abonnement à l'eau - frais fixes</t>
  </si>
  <si>
    <t>Enlèvement, destruction et recyclage des ordures</t>
  </si>
  <si>
    <t>Canalisation, épuration des eaux usées</t>
  </si>
  <si>
    <t>Travaux de construction</t>
  </si>
  <si>
    <t>Services de transport de personnes (Autobus et Tramways)</t>
  </si>
  <si>
    <t>Service de transport en ambulance</t>
  </si>
  <si>
    <t>Services d'hébergement (volet hôtelier)</t>
  </si>
  <si>
    <t>Services de restauration (sans encadrement)</t>
  </si>
  <si>
    <t>Services de communication et de télévision</t>
  </si>
  <si>
    <t>Télévision et antenne collective</t>
  </si>
  <si>
    <t>Téléassistance / Téléalarme</t>
  </si>
  <si>
    <t>Internet mobile</t>
  </si>
  <si>
    <t>Autres services d'informations et de télévision</t>
  </si>
  <si>
    <t>Services culturels</t>
  </si>
  <si>
    <t>Musée</t>
  </si>
  <si>
    <t>Théâtre</t>
  </si>
  <si>
    <t>Cinéma</t>
  </si>
  <si>
    <t>Autres services culturels</t>
  </si>
  <si>
    <t>Activités de loisirs</t>
  </si>
  <si>
    <t>Piscine</t>
  </si>
  <si>
    <t>Patinoire</t>
  </si>
  <si>
    <t>Autres activités de loisirs</t>
  </si>
  <si>
    <t>Services de consultance</t>
  </si>
  <si>
    <t>Consultance juridique</t>
  </si>
  <si>
    <t>Consultance psychologique / pédagogique</t>
  </si>
  <si>
    <t>Consultance managériale</t>
  </si>
  <si>
    <t>Autres services de consultance</t>
  </si>
  <si>
    <t>Services administratifs et de support</t>
  </si>
  <si>
    <t>Tenue de la comptabilité</t>
  </si>
  <si>
    <t>Gestion des salaires</t>
  </si>
  <si>
    <t>Facturation</t>
  </si>
  <si>
    <t>Autres services administratifs et de support</t>
  </si>
  <si>
    <t>Services d'entretien, de réparation des infrastructures et des équipements</t>
  </si>
  <si>
    <t>Services de nettoyage des infrastructures</t>
  </si>
  <si>
    <t>Services d'impression et de copies</t>
  </si>
  <si>
    <t>Reproduction de photographies</t>
  </si>
  <si>
    <t>Photocopies</t>
  </si>
  <si>
    <t>Impressions</t>
  </si>
  <si>
    <t>Services régaliens</t>
  </si>
  <si>
    <t>Sapeurs-pompiers</t>
  </si>
  <si>
    <t>Autres services régaliens</t>
  </si>
  <si>
    <t>Enseignement fondamental</t>
  </si>
  <si>
    <t>Education précoce</t>
  </si>
  <si>
    <t>Education préscolaire</t>
  </si>
  <si>
    <t>Education primaire</t>
  </si>
  <si>
    <t>Autres services d'enseignement</t>
  </si>
  <si>
    <t>Aide aux devoirs à domicile</t>
  </si>
  <si>
    <t>Accueil jour et nuit (internats, centres d'accueil)</t>
  </si>
  <si>
    <t>Forfait tâches domestiques (perçu de l'assurance dépendance)</t>
  </si>
  <si>
    <t>Services funéraires</t>
  </si>
  <si>
    <t>Autres services</t>
  </si>
  <si>
    <t>Services de marketing</t>
  </si>
  <si>
    <t>Services d'architectes</t>
  </si>
  <si>
    <t>Services de ventes</t>
  </si>
  <si>
    <t>Services de stockage</t>
  </si>
  <si>
    <t>Services d'ingénieurs</t>
  </si>
  <si>
    <t>Services de recherche et développement</t>
  </si>
  <si>
    <t>Impôts et taxes communales</t>
  </si>
  <si>
    <t>Impôt</t>
  </si>
  <si>
    <t>Taxe sur les résidences secondaires</t>
  </si>
  <si>
    <t>Taxe sur les chiens</t>
  </si>
  <si>
    <t>Taxes</t>
  </si>
  <si>
    <t>Taxes liées à l'utilisation des services publics et du domaine</t>
  </si>
  <si>
    <t>Affichages publics</t>
  </si>
  <si>
    <t>Droits de place</t>
  </si>
  <si>
    <t>Dispersions des cendres et aménagements de monuments funéraires</t>
  </si>
  <si>
    <t>Autres taxes liées à l'utilisation des services publics et du domaine</t>
  </si>
  <si>
    <t>Taxes liées à l'urbanisation</t>
  </si>
  <si>
    <t>Vignettes de stationnement résidentiel</t>
  </si>
  <si>
    <t>Modifications de plans liés à la construction dans un lotissement</t>
  </si>
  <si>
    <t>Taxes compensatoires liées aux garages et emplacements</t>
  </si>
  <si>
    <t>Mutations immobilières</t>
  </si>
  <si>
    <t>Autorisations de bâtir</t>
  </si>
  <si>
    <t>Antennes paraboliques</t>
  </si>
  <si>
    <t>Autres taxes liées à l'urbanisation</t>
  </si>
  <si>
    <t>Taxes liées à l'environnement</t>
  </si>
  <si>
    <t>Dépotoirs à usage privé</t>
  </si>
  <si>
    <t>Déchets inertes</t>
  </si>
  <si>
    <t>Taxes écologiques</t>
  </si>
  <si>
    <t>Autres taxes liées à l'environnement</t>
  </si>
  <si>
    <t>Taxes liées à la production énergétique et industrielle</t>
  </si>
  <si>
    <t>Surtaxes de consommation excessive</t>
  </si>
  <si>
    <t>Utilisation de sources privées</t>
  </si>
  <si>
    <t>Assainissement</t>
  </si>
  <si>
    <t>Autres taxes liées à la production énergétique et industrielle</t>
  </si>
  <si>
    <t>Taxes de chancellerie</t>
  </si>
  <si>
    <t>Actes d'état civil</t>
  </si>
  <si>
    <t>Cartes d'identité</t>
  </si>
  <si>
    <t>Cartes de séjour ou de résident d'étranger</t>
  </si>
  <si>
    <t>Célébrations de mariage / déclarations de partenariat</t>
  </si>
  <si>
    <t>Livrets de famille</t>
  </si>
  <si>
    <t>Transcriptions d'emplacements de cimetière</t>
  </si>
  <si>
    <t>Autres actes d'état civil</t>
  </si>
  <si>
    <t>Avertissements</t>
  </si>
  <si>
    <t>Lettres de rappel</t>
  </si>
  <si>
    <t>Frais de carte d'impôt liés à un recensement hors délai</t>
  </si>
  <si>
    <t>Autres avertissements</t>
  </si>
  <si>
    <t>Autorisations</t>
  </si>
  <si>
    <t>Nuits blanches</t>
  </si>
  <si>
    <t>Nuits blanches alcoolisées</t>
  </si>
  <si>
    <t>Nuits blanches alcoolisées jusqu'à 6 heures</t>
  </si>
  <si>
    <t>Nuits blanches non alcoolisées</t>
  </si>
  <si>
    <t>Débits de boissons</t>
  </si>
  <si>
    <t>Autorisations de cabaretage</t>
  </si>
  <si>
    <t>Loteries et tombolas</t>
  </si>
  <si>
    <t>Commodo et incommodo</t>
  </si>
  <si>
    <t>Autres autorisations</t>
  </si>
  <si>
    <t>Travaux administratifs</t>
  </si>
  <si>
    <t>Traitement de dossiers</t>
  </si>
  <si>
    <t>Autres taxes de chancellerie</t>
  </si>
  <si>
    <t>Taxes spécifiques liées aux activités de services</t>
  </si>
  <si>
    <t>Séjours (nuitées, hébergement)</t>
  </si>
  <si>
    <t>Autres taxes spécifiques liées aux activités de services</t>
  </si>
  <si>
    <t>Autres taxes</t>
  </si>
  <si>
    <t>Autres éléments du chiffre d'affaires</t>
  </si>
  <si>
    <t>Loyer immobilier et charges</t>
  </si>
  <si>
    <t>Loyers et charges de terrains</t>
  </si>
  <si>
    <t>Fermage - Pâturage</t>
  </si>
  <si>
    <t>Camping (en cas de sous-traitance de la gérance)</t>
  </si>
  <si>
    <t>Emplacements camping</t>
  </si>
  <si>
    <t>Autre location de terrains</t>
  </si>
  <si>
    <t>Loyers et charges de bâtiments</t>
  </si>
  <si>
    <t>Bâtiment communal</t>
  </si>
  <si>
    <t>Entrepôt public</t>
  </si>
  <si>
    <t>Centre médical</t>
  </si>
  <si>
    <t>Logements sociaux / personnes âgées</t>
  </si>
  <si>
    <t>Chambre en maison de retraite</t>
  </si>
  <si>
    <t>Hivernage bateaux</t>
  </si>
  <si>
    <t>Autre location de bâtiments</t>
  </si>
  <si>
    <t>Loyers et charges de salles</t>
  </si>
  <si>
    <t>Centre culturel</t>
  </si>
  <si>
    <t>Hall des sports</t>
  </si>
  <si>
    <t>Salle des fêtes</t>
  </si>
  <si>
    <t>Salle de réunion</t>
  </si>
  <si>
    <t>Salle de musique</t>
  </si>
  <si>
    <t>Stade</t>
  </si>
  <si>
    <t>Cuisine et autre équipement</t>
  </si>
  <si>
    <t>Exposition</t>
  </si>
  <si>
    <t>Hutte de chasse</t>
  </si>
  <si>
    <t>Autre location de salles</t>
  </si>
  <si>
    <t>Loyers et charges d'emplacements de stationnement</t>
  </si>
  <si>
    <t>Parking payant</t>
  </si>
  <si>
    <t>Taxe de stationnement spéciale</t>
  </si>
  <si>
    <t>Parcomètre</t>
  </si>
  <si>
    <t>Parking couvert</t>
  </si>
  <si>
    <t>Port de plaisance (amerrissage)</t>
  </si>
  <si>
    <t>Garage</t>
  </si>
  <si>
    <t>Autre location d'emplacements de stationnement</t>
  </si>
  <si>
    <t>Loyers et charges d'infrastructures</t>
  </si>
  <si>
    <t>Utilisation du réseau</t>
  </si>
  <si>
    <t>Autres locations d'infrastructures</t>
  </si>
  <si>
    <t>Location en relation avec les services funéraires</t>
  </si>
  <si>
    <t>Morgue, obitoire et chambre froide</t>
  </si>
  <si>
    <t>Autre location en relation avec les services funéraires</t>
  </si>
  <si>
    <t>Loyer mobilier</t>
  </si>
  <si>
    <t>Location de matériels</t>
  </si>
  <si>
    <t>Matériel forestier et agricole</t>
  </si>
  <si>
    <t>Matériel d'entretien des espaces verts</t>
  </si>
  <si>
    <t>Matériel d'entretien de la voirie et des réseaux</t>
  </si>
  <si>
    <t>Matériel de services hôteliers</t>
  </si>
  <si>
    <t>Matériel touristique</t>
  </si>
  <si>
    <t>Matériel d'hygiène et de santé</t>
  </si>
  <si>
    <t>Autre location de matériels</t>
  </si>
  <si>
    <t>Location d'instruments</t>
  </si>
  <si>
    <t>Location de livres</t>
  </si>
  <si>
    <t>Autre loyer mobilier</t>
  </si>
  <si>
    <t>Ventes d'emballages</t>
  </si>
  <si>
    <t>Cotisations, dons et collectes</t>
  </si>
  <si>
    <t>Cotisations</t>
  </si>
  <si>
    <t>Dons</t>
  </si>
  <si>
    <t>Collectes</t>
  </si>
  <si>
    <t>Legs</t>
  </si>
  <si>
    <t>Legs sans droit de reprise</t>
  </si>
  <si>
    <t>Legs avec droit de reprise</t>
  </si>
  <si>
    <t>Autres éléments divers du chiffre d'affaires</t>
  </si>
  <si>
    <t>Produits et services dans l'intérêt des tiers</t>
  </si>
  <si>
    <t>Mise à disposition de personnel facturée</t>
  </si>
  <si>
    <t>Produits des services exploités dans l'intérêt du personnel</t>
  </si>
  <si>
    <t>Crèche</t>
  </si>
  <si>
    <t>Cantine</t>
  </si>
  <si>
    <t>Logements de service</t>
  </si>
  <si>
    <t>Autres produits des services exploités dans l'intérêt du personnel</t>
  </si>
  <si>
    <t>Produits et services refacturés aux membres du groupement (refacturation globale)</t>
  </si>
  <si>
    <t>Autres prestations et autres services</t>
  </si>
  <si>
    <t>Autres prestations</t>
  </si>
  <si>
    <t>Dans l'intérêt des médecins</t>
  </si>
  <si>
    <t>Dans l'intérêt des professions socio-éducatives et de santé</t>
  </si>
  <si>
    <t>Dans l'intérêt d'autres hôpitaux</t>
  </si>
  <si>
    <t>Dans l'intérêt d'autres établissements d'aides et de soins</t>
  </si>
  <si>
    <t>Rabais, remises et ristournes accordés par l'entité</t>
  </si>
  <si>
    <t>Sur ventes sur commandes en cours</t>
  </si>
  <si>
    <t>Sur ventes de produits finis</t>
  </si>
  <si>
    <t>Sur ventes de produits intermédiaires</t>
  </si>
  <si>
    <t>Sur ventes de produits résiduels</t>
  </si>
  <si>
    <t>Sur ventes d'éléments destinés à la revente</t>
  </si>
  <si>
    <t>Sur prestations de services</t>
  </si>
  <si>
    <t>Sur autres éléments du chiffre d'affaires</t>
  </si>
  <si>
    <t>Variation des stocks de produits finis, d'en cours de fabrication et des commandes en cours</t>
  </si>
  <si>
    <t>Variation des stocks de produits en cours de fabrication et de commandes en cours</t>
  </si>
  <si>
    <t>Variation des stocks de produits en cours</t>
  </si>
  <si>
    <t>Variation des stocks de commandes en cours - produits</t>
  </si>
  <si>
    <t>Variation des stocks de commandes en cours - prestations de services</t>
  </si>
  <si>
    <t>Variation des stocks d'immeubles en construction</t>
  </si>
  <si>
    <t>Variation des stocks de produits finis et marchandises</t>
  </si>
  <si>
    <t>Variation des stocks de produits finis</t>
  </si>
  <si>
    <t>Variation des stocks de produits intermédiaires</t>
  </si>
  <si>
    <t>Variation des stocks de produits résiduels</t>
  </si>
  <si>
    <t>Variation des stocks de marchandises</t>
  </si>
  <si>
    <t>Variation des stocks de marchandises en voie d'acheminement, mises en dépôt ou données en consignation</t>
  </si>
  <si>
    <t>Production immobilisée</t>
  </si>
  <si>
    <t>Frais de recherche et développement</t>
  </si>
  <si>
    <t>Concessions, brevets, licences, marques, droits et valeurs similaires</t>
  </si>
  <si>
    <t>Licences informatiques</t>
  </si>
  <si>
    <t>Reprises de corrections de valeur des éléments d'actif non financiers</t>
  </si>
  <si>
    <t>Reprises de corrections de valeur sur immobilisations incorporelles</t>
  </si>
  <si>
    <t>Reprises de corrections de valeur sur immobilisations corporelles</t>
  </si>
  <si>
    <t>Agencements et aménagements d’autres terrains aménagés</t>
  </si>
  <si>
    <t>Constructions (sur sol propre)</t>
  </si>
  <si>
    <t>Installations de recherche personne</t>
  </si>
  <si>
    <t>OEuvres d'art</t>
  </si>
  <si>
    <t>Reprises de corrections de valeur sur stocks</t>
  </si>
  <si>
    <t>Reprises de corrections de valeur sur créances de l'actif circulant</t>
  </si>
  <si>
    <t>Reprises de corrections de valeur sur créances commerciales</t>
  </si>
  <si>
    <t>Recettes restant à recouvrer des exercices antérieurs</t>
  </si>
  <si>
    <t>Subventions et allocations restant à recouvrer des exercices antérieurs</t>
  </si>
  <si>
    <t>Autres reprises de corrections de valeur sur créances résultant de ventes et prestations de services</t>
  </si>
  <si>
    <t>Autres produits d'exploitation</t>
  </si>
  <si>
    <t>Parkings</t>
  </si>
  <si>
    <t>Exploitation des carrières</t>
  </si>
  <si>
    <t>Cimetières</t>
  </si>
  <si>
    <t>Emplacements taxis</t>
  </si>
  <si>
    <t>Autres concessions</t>
  </si>
  <si>
    <t>Revenus des immeubles non affectés aux activités professionnelles</t>
  </si>
  <si>
    <t>Jetons de présence, tantièmes et rémunérations assimilées</t>
  </si>
  <si>
    <t>Subventions d'exploitation et transferts courants des Administrations publiques</t>
  </si>
  <si>
    <t>Subventions sur produits</t>
  </si>
  <si>
    <t>Subventions en relation avec le transport de personnes (hors recettes RGTR)</t>
  </si>
  <si>
    <t>Subventions en relation avec la gratuité du transport des élèves (préscolaire, primaire, secondaire, EDIFF)</t>
  </si>
  <si>
    <t>Autres subventions en relation avec le transport de personnes (hors recettes RGTR)</t>
  </si>
  <si>
    <t>Subventions en relation avec les services publics d'autobus et quasi-gratuité du transport des jeunes (RGTR)</t>
  </si>
  <si>
    <t>Autres subventions sur produits (et services et recettes non affectés)</t>
  </si>
  <si>
    <t>Bonifications d'intérêts</t>
  </si>
  <si>
    <t>Subventions destinées à promouvoir l'emploi</t>
  </si>
  <si>
    <t>Primes d'apprentissage reçues</t>
  </si>
  <si>
    <t>Autres subventions destinées à promouvoir l'emploi</t>
  </si>
  <si>
    <t>Service National d'Action Sociale</t>
  </si>
  <si>
    <t>Congé spécial pour les personnes présentant un handicap</t>
  </si>
  <si>
    <t>Dotations non affectées</t>
  </si>
  <si>
    <t>Fonds Communal de Dotation Financière</t>
  </si>
  <si>
    <t>Subventions à la Ville de Luxembourg en tant que capitale du pays et siège de l'Union Européenne</t>
  </si>
  <si>
    <t>Subventions d'équilibre et de compensation</t>
  </si>
  <si>
    <t>Dotations aux communes dans le produit des avertissements taxés</t>
  </si>
  <si>
    <t>Dotations aux gains réalisés à la Loterie Nationale</t>
  </si>
  <si>
    <t>Autres dotations non affectées</t>
  </si>
  <si>
    <t>Participations aux frais d'exploitation et au déficit</t>
  </si>
  <si>
    <t>Participations aux frais d'exploitation à caractère général</t>
  </si>
  <si>
    <t>Participations aux frais d'exploitation à caractère spécifique</t>
  </si>
  <si>
    <t>Subventions d'exploitation</t>
  </si>
  <si>
    <t>Subventions sur projets d'action expérimentale</t>
  </si>
  <si>
    <t>Autres subventions d'exploitation</t>
  </si>
  <si>
    <t>Ristournes perçues des coopératives (provenant des excédents)</t>
  </si>
  <si>
    <t>Indemnités d'assurance touchées</t>
  </si>
  <si>
    <t>Reprises de plus-values immunisées et de subventions d'investissement en capital</t>
  </si>
  <si>
    <t>Plus-values immunisées non réinvesties</t>
  </si>
  <si>
    <t>Plus -values immunisées réinvesties</t>
  </si>
  <si>
    <t>Subventions d'investissement en capital</t>
  </si>
  <si>
    <t>Quote-part des subventions d'investissement virée au résultat de l'exercice</t>
  </si>
  <si>
    <t>Agencements et aménagements d’autres terrains</t>
  </si>
  <si>
    <t>Équipement de transport et de manutention</t>
  </si>
  <si>
    <t>Autres subventions d'investissement en capital (et autres participations aux frais)</t>
  </si>
  <si>
    <t>Subventions d'investissements sur immobilisations incorporelles</t>
  </si>
  <si>
    <t>Autres subventions d'investissement en capital</t>
  </si>
  <si>
    <t>Autres produits d'exploitation divers</t>
  </si>
  <si>
    <t>Sponsoring et espaces publicitaires</t>
  </si>
  <si>
    <t>Restitutions de fonds</t>
  </si>
  <si>
    <t>Restitution Fonds Communal de Péréquation Conjoncturale</t>
  </si>
  <si>
    <t>Autres restitutions de fonds</t>
  </si>
  <si>
    <t>Remboursements</t>
  </si>
  <si>
    <t>Remboursement par le Fonds pour Dépenses Communales</t>
  </si>
  <si>
    <t>Divers</t>
  </si>
  <si>
    <t>Remboursements différence sur salaires</t>
  </si>
  <si>
    <t>Remboursements formations</t>
  </si>
  <si>
    <t>Remboursements différence sécurité sociale</t>
  </si>
  <si>
    <t>Remboursements des dégâts causés par les tiers</t>
  </si>
  <si>
    <t>Remboursement du personnel sur consommation propre</t>
  </si>
  <si>
    <t>Autres remboursements</t>
  </si>
  <si>
    <t>Reprises sur fonds dédiés - Reprises des ressources non utilisées sur des exercices antérieurs</t>
  </si>
  <si>
    <t>Reprises des ressources non utilisées sur des subventions</t>
  </si>
  <si>
    <t>Reprises des ressources non utilisées sur des dons</t>
  </si>
  <si>
    <t>Reprises des ressources non utilisées sur des legs</t>
  </si>
  <si>
    <t>Reprises sur fonds de réserve pour le logement</t>
  </si>
  <si>
    <t>Reprises sur autres fonds dédiés</t>
  </si>
  <si>
    <t>Reprises sur provisions d'exploitation</t>
  </si>
  <si>
    <t>Reprises sur provisions pour litiges</t>
  </si>
  <si>
    <t>Reprises sur provisions pour heures à récupérer</t>
  </si>
  <si>
    <t>Reprises sur provisions pour congés non pris</t>
  </si>
  <si>
    <t>Reprises sur provisions pour amendes et pénalités</t>
  </si>
  <si>
    <t>Reprise sur provisions réglementées, issues de conventions</t>
  </si>
  <si>
    <t>Reprises sur autres provisions d'exploitation</t>
  </si>
  <si>
    <t>Produits financiers</t>
  </si>
  <si>
    <t>Reprises sur corrections de valeur et ajustements pour juste valeur sur immobilisations financières</t>
  </si>
  <si>
    <t>Reprises sur corrections de valeur sur immobilisations financières</t>
  </si>
  <si>
    <t>Revenus des immobilisations financières</t>
  </si>
  <si>
    <t>Actions</t>
  </si>
  <si>
    <t>Autres titres ayant le caractère d'immobilisations</t>
  </si>
  <si>
    <t>Prêts et créances immobilisés</t>
  </si>
  <si>
    <t>Reprises sur corrections de valeur et ajustements pour juste valeur sur éléments financiers de l'actif circulant</t>
  </si>
  <si>
    <t>Reprises sur corrections de valeur sur créances sur des entreprises liées et des entreprises avec lesquelles l'entité a un lien de</t>
  </si>
  <si>
    <t>Reprises sur corrections de valeur sur autres créances</t>
  </si>
  <si>
    <t>Reprises sur corrections de valeur sur valeurs mobilières</t>
  </si>
  <si>
    <t>Parts dans les entreprises liées</t>
  </si>
  <si>
    <t>Plus-value de cession et autres produits de valeurs mobilières</t>
  </si>
  <si>
    <t>Plus-value de cession de valeurs mobilières</t>
  </si>
  <si>
    <t>Autres produits de valeurs mobilières</t>
  </si>
  <si>
    <t>Autres intérêts et escomptes</t>
  </si>
  <si>
    <t>Intérêts sur comptes courants</t>
  </si>
  <si>
    <t>Intérêts sur comptes à terme</t>
  </si>
  <si>
    <t>Intérêts sur créances commerciales</t>
  </si>
  <si>
    <t>Escomptes d'effets de commerce</t>
  </si>
  <si>
    <t>Escomptes obtenus</t>
  </si>
  <si>
    <t>Intérêts sur autres créances</t>
  </si>
  <si>
    <t>Gains de change</t>
  </si>
  <si>
    <t>Quote-part de bénéfice dans les entreprises collectives (autres que les sociétés de capitaux)</t>
  </si>
  <si>
    <t>Autres produits financiers</t>
  </si>
  <si>
    <t>Reprises sur provisions financières</t>
  </si>
  <si>
    <t>Reprises sur provisions pour remboursement futur des emprunts obligataires - part du capital</t>
  </si>
  <si>
    <t>Reprises sur autres provisions financières</t>
  </si>
  <si>
    <t>Produits exceptionnels</t>
  </si>
  <si>
    <t>Reprises sur corrections de valeur exceptionnelles sur immobilisations incorporelles et corporelles</t>
  </si>
  <si>
    <t>Reprises sur corrections de valeur exceptionnelles sur éléments de l'actif circulant</t>
  </si>
  <si>
    <t>Sur stocks</t>
  </si>
  <si>
    <t>Sur créances de l'actif circulant</t>
  </si>
  <si>
    <t>Reprises sur corrections de valeur exceptionnelles sur créances</t>
  </si>
  <si>
    <t>Subventions et allocations exceptionnelles restant à recouvrer</t>
  </si>
  <si>
    <t>Autres reprises sur corrections de valeur exceptionnelles sur créances de l'actif circulant</t>
  </si>
  <si>
    <t>Produits de cession d'immobilisations incorporelles et corporelles</t>
  </si>
  <si>
    <t>Camionnettes et véhicules utilitaires</t>
  </si>
  <si>
    <t>Produits de cession d'immobilisations financières</t>
  </si>
  <si>
    <t>Créances sur entreprises liées</t>
  </si>
  <si>
    <t>Parts dans les entreprises avec lesquelles la société (l'entité) a un lien de participation</t>
  </si>
  <si>
    <t>Apports</t>
  </si>
  <si>
    <t>Produits de cession sur créances de l'actif circulant financier</t>
  </si>
  <si>
    <t>Créances sur des entreprises liées et sur des entreprises avec lesquelles la société (l'entité) a un lien de participation</t>
  </si>
  <si>
    <t>Autres produits exceptionnels</t>
  </si>
  <si>
    <t>Pénalités sur marchés et dédits perçus sur achats et sur ventes</t>
  </si>
  <si>
    <t>Libéralités reçues</t>
  </si>
  <si>
    <t>Sommes non retirées des rôles des syndicats de chasse</t>
  </si>
  <si>
    <t>Autres libéralités reçues</t>
  </si>
  <si>
    <t>Rentrées sur créances amorties</t>
  </si>
  <si>
    <t>Subventions exceptionnelles</t>
  </si>
  <si>
    <t>Bonis provenant de clauses d'indexation</t>
  </si>
  <si>
    <t>Bonis provenant du rachat par l'entité d'actions et d'obligations émises par elle-même</t>
  </si>
  <si>
    <t>Autres produits exceptionnels divers</t>
  </si>
  <si>
    <t>Indemnités d'assurances liées à des immobilisations</t>
  </si>
  <si>
    <t>Quote-part des legs et donations avec contrepartie d'actifs immobilisés virée au résultat de l'exercice</t>
  </si>
  <si>
    <t>Reprises sur provisions exceptionnelles</t>
  </si>
  <si>
    <t>Reprises sur provisions pour grosses réparations et remplacements d'investissements</t>
  </si>
  <si>
    <t>Reprises sur autres provisions exceptionnelles</t>
  </si>
  <si>
    <t>Régularisations d'impôts sur le résultat</t>
  </si>
  <si>
    <t>Régularisations d'impôt sur le revenu des collectivités</t>
  </si>
  <si>
    <t>Régularisations d'impôt commercial</t>
  </si>
  <si>
    <t>Régularisations d'impôts étrangers sur le résultat</t>
  </si>
  <si>
    <t>Reprises sur provisions pour impôts sur le résultat</t>
  </si>
  <si>
    <t>Reprises sur provisions pour impôts</t>
  </si>
  <si>
    <t>Reprises sur provisions pour impôts différés</t>
  </si>
  <si>
    <t>Régularisations d'autres impôts ne figurant pas sous le poste ci-dessus</t>
  </si>
  <si>
    <t>Régularisations d'impôt sur la fortune</t>
  </si>
  <si>
    <t>Régularisations de taxes d'abonnement</t>
  </si>
  <si>
    <t>Régularisations d'impôts étrangers</t>
  </si>
  <si>
    <t>Régularisations d'autres impôts et taxes</t>
  </si>
  <si>
    <t>Reprises sur provisions pour autres impôts</t>
  </si>
  <si>
    <t>Recensement des données 2019
Formulaire n°6 : Prestations assurance dépendance
(Explications : voir fiche technique 6)</t>
  </si>
  <si>
    <t>Heures facturables au profit de la structure</t>
  </si>
  <si>
    <t>Heures facturables par des freelances</t>
  </si>
  <si>
    <t>HEURES TRPS1 AEV</t>
  </si>
  <si>
    <t>HEURES TRPS1 AAI individuelles</t>
  </si>
  <si>
    <t>HEURES TRPS1 AAI en groupe</t>
  </si>
  <si>
    <t>HEURES TRPS1 Garde individuelle (y compris majorée)</t>
  </si>
  <si>
    <t>HEURES TRPS1 Garde en groupe (y compris majorée)</t>
  </si>
  <si>
    <t>HEURES TRPS1 Garde de nuit</t>
  </si>
  <si>
    <t>HEURES TRPS1 Ménage</t>
  </si>
  <si>
    <t>HEURES TRPS1 Garde déplacements</t>
  </si>
  <si>
    <t>HEURES TRPS1 Formations</t>
  </si>
  <si>
    <t>Recensement des données 2019
Formulaire n°7 : Recensement des heures de formation continue et gestionnaire formation continue
(Explications : voir fiche technique 7)</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</si>
  <si>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</si>
  <si>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</si>
  <si>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</si>
  <si>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total d'ETP 
(lien avec le F2 TOTAL, colonne Nombre d'ETP total)</t>
  </si>
  <si>
    <t>Nombre d'heures de formation par ETP</t>
  </si>
  <si>
    <t>Nombre d'ETP dédiés uniquement à la fonction de gestionnaire formation continue</t>
  </si>
  <si>
    <t xml:space="preserve">TOTAL </t>
  </si>
  <si>
    <t>Montant perçu dans le cadre de l'accueil gérontologique (PA) ou du prix d'accueil (PH)</t>
  </si>
  <si>
    <r>
      <t xml:space="preserve">Heures facturables imputables à du personnel </t>
    </r>
    <r>
      <rPr>
        <b/>
        <u/>
        <sz val="11"/>
        <rFont val="Calibri"/>
        <family val="2"/>
        <scheme val="minor"/>
      </rPr>
      <t>externe</t>
    </r>
    <r>
      <rPr>
        <b/>
        <sz val="11"/>
        <rFont val="Calibri"/>
        <family val="2"/>
        <scheme val="minor"/>
      </rPr>
      <t xml:space="preserve"> à la structure</t>
    </r>
  </si>
  <si>
    <t>Les auxiliaires de vie en formation (2e et 3e année), les aides-soignants en apprentissage pour adultes, les jobs de vacances, les apprentis et les personnes qui bénéficient d'une préretraite (ETP et frais) ne sont pas à recenser dans ce formulaire. Il y a un formulaire spécifique aux cas de préretraite.</t>
  </si>
  <si>
    <t>Salarié non diplômé - Nettoyage</t>
  </si>
  <si>
    <t>DECRIRE LE CONTENU DU COMPTE SI MAPPING = AN</t>
  </si>
  <si>
    <t>X</t>
  </si>
  <si>
    <t>NON MiFa</t>
  </si>
  <si>
    <t>AN</t>
  </si>
  <si>
    <t>CSS</t>
  </si>
  <si>
    <t>Montant payé pour la certification des ETP 2018 demandée par la CNS</t>
  </si>
  <si>
    <t>Montant payé en 2019 en EUR</t>
  </si>
  <si>
    <t>Montant payé en 2020 en EUR</t>
  </si>
  <si>
    <t>Renseignements relatifs aux frais liés à du personnel extérieur (sans contrat de travail avec la structure / gestionnaire)</t>
  </si>
  <si>
    <t>Total du compte 62 Frais de personnel du formulaire 3 CHARGES sans considérer le compte 622</t>
  </si>
  <si>
    <t>Montant comptabilisé</t>
  </si>
  <si>
    <t>Renseignements relatifs à des fonctions spécifiques occupées par du personnel avec contrat de travail avec la structure / gestionnaire</t>
  </si>
  <si>
    <t>Heures facturables au profit d'une autre structure</t>
  </si>
  <si>
    <t>Heures facturables par du personnel avec un contrat de travail d'une autre structure</t>
  </si>
  <si>
    <t>de type RAS</t>
  </si>
  <si>
    <t>de type CSS</t>
  </si>
  <si>
    <t>de type ESI</t>
  </si>
  <si>
    <t>de type ESC</t>
  </si>
  <si>
    <t>HEURES TRPS1 AAE (y compris majorée)</t>
  </si>
  <si>
    <t>Les heures recensées ont-elles été facturées dans leur totalité ?</t>
  </si>
  <si>
    <r>
      <t xml:space="preserve">Heures facturables imputables à du personnel </t>
    </r>
    <r>
      <rPr>
        <b/>
        <u/>
        <sz val="11"/>
        <rFont val="Calibri"/>
        <family val="2"/>
        <scheme val="minor"/>
      </rPr>
      <t>interne</t>
    </r>
    <r>
      <rPr>
        <b/>
        <sz val="11"/>
        <rFont val="Calibri"/>
        <family val="2"/>
        <scheme val="minor"/>
      </rPr>
      <t xml:space="preserve"> à la structure (personnel recensé dans le formulaire n°2 TOTAL)</t>
    </r>
  </si>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</sst>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8">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sz val="11"/>
      <color theme="1"/>
      <name val="Calibri"/>
      <family val="2"/>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b/>
      <sz val="11"/>
      <color theme="1"/>
      <name val="Calibri"/>
      <family val="2"/>
    </font>
    <font>
      <sz val="11"/>
      <color rgb="FFFF0000"/>
      <name val="Calibri"/>
      <family val="2"/>
      <scheme val="minor"/>
    </font>
    <font>
      <sz val="11"/>
      <color theme="0"/>
      <name val="Calibri"/>
      <family val="2"/>
      <scheme val="minor"/>
    </font>
    <font>
      <b/>
      <u/>
      <sz val="11"/>
      <name val="Calibri"/>
      <family val="2"/>
      <scheme val="minor"/>
    </font>
    <font>
      <b/>
      <u/>
      <sz val="11"/>
      <name val="Calibri"/>
      <family val="2"/>
    </font>
  </fonts>
  <fills count="4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
      <patternFill patternType="solid">
        <fgColor theme="1"/>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165" fontId="10" fillId="20"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165" fontId="10" fillId="21" borderId="0" applyNumberFormat="0" applyBorder="0" applyAlignment="0" applyProtection="0"/>
    <xf numFmtId="0" fontId="10"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165"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165"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165"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9"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30" borderId="28" applyNumberFormat="0" applyAlignment="0" applyProtection="0"/>
    <xf numFmtId="165" fontId="17" fillId="30" borderId="28" applyNumberFormat="0" applyAlignment="0" applyProtection="0"/>
    <xf numFmtId="0" fontId="17" fillId="30" borderId="28" applyNumberFormat="0" applyAlignment="0" applyProtection="0"/>
    <xf numFmtId="0" fontId="18" fillId="0" borderId="29" applyNumberFormat="0" applyFill="0" applyAlignment="0" applyProtection="0"/>
    <xf numFmtId="165" fontId="18" fillId="0" borderId="29" applyNumberFormat="0" applyFill="0" applyAlignment="0" applyProtection="0"/>
    <xf numFmtId="0" fontId="18" fillId="0" borderId="29" applyNumberFormat="0" applyFill="0" applyAlignment="0" applyProtection="0"/>
    <xf numFmtId="166" fontId="5" fillId="0" borderId="0" applyFont="0" applyFill="0" applyBorder="0" applyAlignment="0" applyProtection="0"/>
    <xf numFmtId="0" fontId="5" fillId="31" borderId="30" applyNumberFormat="0" applyFont="0" applyAlignment="0" applyProtection="0"/>
    <xf numFmtId="165" fontId="5" fillId="31" borderId="30" applyNumberFormat="0" applyFont="0" applyAlignment="0" applyProtection="0"/>
    <xf numFmtId="0" fontId="5" fillId="31" borderId="30" applyNumberFormat="0" applyFont="0" applyAlignment="0" applyProtection="0"/>
    <xf numFmtId="167" fontId="5" fillId="0" borderId="0" applyFont="0" applyFill="0" applyBorder="0" applyAlignment="0" applyProtection="0"/>
    <xf numFmtId="0" fontId="19" fillId="17" borderId="28" applyNumberFormat="0" applyAlignment="0" applyProtection="0"/>
    <xf numFmtId="165" fontId="19" fillId="17" borderId="28" applyNumberFormat="0" applyAlignment="0" applyProtection="0"/>
    <xf numFmtId="0" fontId="19" fillId="17" borderId="28"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3"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2"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11" borderId="0" applyNumberFormat="0" applyBorder="0" applyAlignment="0" applyProtection="0"/>
    <xf numFmtId="165" fontId="16" fillId="11" borderId="0" applyNumberFormat="0" applyBorder="0" applyAlignment="0" applyProtection="0"/>
    <xf numFmtId="165" fontId="27" fillId="14" borderId="0" applyNumberFormat="0" applyBorder="0" applyAlignment="0" applyProtection="0"/>
    <xf numFmtId="0" fontId="27" fillId="14" borderId="0" applyNumberFormat="0" applyBorder="0" applyAlignment="0" applyProtection="0"/>
    <xf numFmtId="0" fontId="28" fillId="30" borderId="31"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32" applyNumberFormat="0" applyFill="0" applyAlignment="0" applyProtection="0"/>
    <xf numFmtId="0" fontId="32" fillId="0" borderId="32" applyNumberFormat="0" applyFill="0" applyAlignment="0" applyProtection="0"/>
    <xf numFmtId="0" fontId="33" fillId="0" borderId="33" applyNumberFormat="0" applyFill="0" applyAlignment="0" applyProtection="0"/>
    <xf numFmtId="0" fontId="33" fillId="0" borderId="33" applyNumberFormat="0" applyFill="0" applyAlignment="0" applyProtection="0"/>
    <xf numFmtId="0" fontId="34" fillId="0" borderId="34" applyNumberFormat="0" applyFill="0" applyAlignment="0" applyProtection="0"/>
    <xf numFmtId="0" fontId="34" fillId="0" borderId="0" applyNumberFormat="0" applyFill="0" applyBorder="0" applyAlignment="0" applyProtection="0"/>
    <xf numFmtId="0" fontId="35" fillId="0" borderId="35" applyNumberFormat="0" applyFill="0" applyAlignment="0" applyProtection="0"/>
    <xf numFmtId="0" fontId="2" fillId="33" borderId="36" applyNumberFormat="0" applyAlignment="0" applyProtection="0"/>
  </cellStyleXfs>
  <cellXfs count="397">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7" xfId="2" applyFont="1" applyBorder="1" applyAlignment="1" applyProtection="1">
      <alignment vertical="center"/>
    </xf>
    <xf numFmtId="0" fontId="4" fillId="3" borderId="2" xfId="2" applyFont="1" applyFill="1" applyBorder="1" applyAlignment="1" applyProtection="1">
      <alignment vertical="center"/>
    </xf>
    <xf numFmtId="0" fontId="3" fillId="0" borderId="7"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4"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4" borderId="4" xfId="2" applyFont="1" applyFill="1" applyBorder="1" applyAlignment="1" applyProtection="1">
      <alignment horizontal="center" vertical="center"/>
    </xf>
    <xf numFmtId="0" fontId="13" fillId="34" borderId="4"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3" fillId="0" borderId="0" xfId="2" applyFont="1" applyAlignment="1" applyProtection="1">
      <alignment horizontal="center" vertical="center"/>
    </xf>
    <xf numFmtId="2" fontId="3" fillId="2" borderId="3" xfId="2" applyNumberFormat="1" applyFont="1" applyFill="1" applyBorder="1" applyAlignment="1" applyProtection="1">
      <alignment horizontal="center" vertical="center"/>
    </xf>
    <xf numFmtId="2" fontId="3" fillId="2" borderId="4" xfId="2" applyNumberFormat="1" applyFont="1" applyFill="1" applyBorder="1" applyAlignment="1" applyProtection="1">
      <alignment horizontal="center" vertical="center"/>
    </xf>
    <xf numFmtId="2" fontId="3" fillId="2" borderId="1" xfId="2" applyNumberFormat="1" applyFont="1" applyFill="1" applyBorder="1" applyAlignment="1" applyProtection="1">
      <alignment horizontal="center" vertical="center"/>
    </xf>
    <xf numFmtId="0" fontId="3" fillId="2" borderId="4" xfId="2" applyFont="1" applyFill="1" applyBorder="1" applyAlignment="1" applyProtection="1">
      <alignment horizontal="left" vertical="center"/>
    </xf>
    <xf numFmtId="0" fontId="3" fillId="2" borderId="1" xfId="2" applyFont="1" applyFill="1" applyBorder="1" applyAlignment="1" applyProtection="1">
      <alignment horizontal="left" vertical="center"/>
    </xf>
    <xf numFmtId="0" fontId="7" fillId="4" borderId="3" xfId="2" applyFont="1" applyFill="1" applyBorder="1" applyAlignment="1" applyProtection="1">
      <alignment vertical="center"/>
    </xf>
    <xf numFmtId="0" fontId="3" fillId="2" borderId="4"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4" fontId="3" fillId="0" borderId="0" xfId="2" applyNumberFormat="1" applyFont="1" applyFill="1" applyBorder="1" applyAlignment="1" applyProtection="1">
      <alignment horizontal="right" vertical="center"/>
    </xf>
    <xf numFmtId="0" fontId="3" fillId="0" borderId="10" xfId="2" applyFont="1" applyFill="1" applyBorder="1" applyAlignment="1" applyProtection="1">
      <alignment vertical="center"/>
    </xf>
    <xf numFmtId="4" fontId="3" fillId="0" borderId="0" xfId="2" applyNumberFormat="1" applyFont="1" applyAlignment="1" applyProtection="1">
      <alignment horizontal="right" vertical="center"/>
    </xf>
    <xf numFmtId="0" fontId="3" fillId="3" borderId="4" xfId="2" applyFont="1" applyFill="1" applyBorder="1" applyAlignment="1" applyProtection="1">
      <alignment vertical="center"/>
    </xf>
    <xf numFmtId="0" fontId="4" fillId="0" borderId="0" xfId="2" applyFont="1" applyAlignment="1" applyProtection="1">
      <alignment vertical="center"/>
    </xf>
    <xf numFmtId="0" fontId="3" fillId="0" borderId="0" xfId="2" quotePrefix="1" applyFont="1" applyAlignment="1" applyProtection="1">
      <alignment horizontal="center" vertical="center"/>
    </xf>
    <xf numFmtId="0" fontId="3" fillId="0" borderId="0" xfId="2" applyFont="1" applyAlignment="1" applyProtection="1">
      <alignment horizontal="right" vertical="center"/>
    </xf>
    <xf numFmtId="0" fontId="3" fillId="3" borderId="4" xfId="2" applyFont="1" applyFill="1" applyBorder="1" applyAlignment="1" applyProtection="1">
      <alignment horizontal="center" vertical="center"/>
    </xf>
    <xf numFmtId="4" fontId="3" fillId="2" borderId="4" xfId="2" applyNumberFormat="1" applyFont="1" applyFill="1" applyBorder="1" applyAlignment="1" applyProtection="1">
      <alignment vertical="center"/>
    </xf>
    <xf numFmtId="0" fontId="0" fillId="0" borderId="7" xfId="0" applyFont="1" applyBorder="1" applyAlignment="1" applyProtection="1">
      <alignment vertical="center"/>
    </xf>
    <xf numFmtId="0" fontId="12" fillId="0" borderId="7" xfId="0" applyFont="1" applyBorder="1" applyAlignment="1" applyProtection="1">
      <alignment horizontal="left" vertical="center"/>
    </xf>
    <xf numFmtId="0" fontId="39" fillId="0" borderId="0" xfId="2" applyFont="1" applyBorder="1" applyAlignment="1" applyProtection="1">
      <alignment horizontal="center" vertical="center"/>
    </xf>
    <xf numFmtId="0" fontId="39" fillId="0" borderId="0" xfId="2" applyFont="1" applyAlignment="1" applyProtection="1">
      <alignment horizontal="center" vertical="center"/>
    </xf>
    <xf numFmtId="0" fontId="39" fillId="0" borderId="12" xfId="2" applyFont="1" applyBorder="1" applyAlignment="1" applyProtection="1">
      <alignment horizontal="center" vertical="center"/>
    </xf>
    <xf numFmtId="0" fontId="39" fillId="0" borderId="8" xfId="2" applyFont="1" applyBorder="1" applyAlignment="1" applyProtection="1">
      <alignment horizontal="center" vertical="center"/>
    </xf>
    <xf numFmtId="0" fontId="39" fillId="0" borderId="13" xfId="2" applyFont="1" applyBorder="1" applyAlignment="1" applyProtection="1">
      <alignment horizontal="center" vertical="center"/>
    </xf>
    <xf numFmtId="0" fontId="37" fillId="0" borderId="7" xfId="2" applyFont="1" applyBorder="1" applyAlignment="1" applyProtection="1">
      <alignment vertical="center"/>
    </xf>
    <xf numFmtId="0" fontId="13" fillId="0" borderId="0" xfId="2" applyFont="1" applyBorder="1" applyAlignment="1" applyProtection="1">
      <alignment horizontal="left" vertical="center"/>
    </xf>
    <xf numFmtId="0" fontId="13" fillId="0" borderId="11" xfId="2" applyFont="1" applyBorder="1" applyAlignment="1" applyProtection="1">
      <alignment horizontal="left" vertical="center"/>
    </xf>
    <xf numFmtId="0" fontId="13" fillId="0" borderId="7" xfId="2" applyFont="1" applyBorder="1" applyAlignment="1" applyProtection="1">
      <alignment vertical="center"/>
    </xf>
    <xf numFmtId="0" fontId="13" fillId="8" borderId="7" xfId="2" applyFont="1" applyFill="1" applyBorder="1" applyAlignment="1" applyProtection="1">
      <alignment vertical="center"/>
    </xf>
    <xf numFmtId="0" fontId="0" fillId="0" borderId="0" xfId="0" applyFont="1" applyFill="1" applyAlignment="1" applyProtection="1">
      <alignment vertical="center"/>
    </xf>
    <xf numFmtId="0" fontId="0" fillId="0" borderId="10" xfId="0" applyFont="1" applyBorder="1" applyAlignment="1" applyProtection="1">
      <alignment vertical="center"/>
    </xf>
    <xf numFmtId="0" fontId="13" fillId="0" borderId="10" xfId="2" applyFont="1" applyBorder="1" applyAlignment="1" applyProtection="1">
      <alignment horizontal="left" vertical="center"/>
    </xf>
    <xf numFmtId="0" fontId="13" fillId="0" borderId="15" xfId="2" applyFont="1" applyBorder="1" applyAlignment="1" applyProtection="1">
      <alignment horizontal="left" vertical="center"/>
    </xf>
    <xf numFmtId="0" fontId="13" fillId="0" borderId="0" xfId="2" applyFont="1" applyBorder="1" applyAlignment="1" applyProtection="1">
      <alignment vertical="center"/>
    </xf>
    <xf numFmtId="0" fontId="13" fillId="0" borderId="12" xfId="2" applyFont="1" applyBorder="1" applyAlignment="1" applyProtection="1">
      <alignment vertical="center"/>
    </xf>
    <xf numFmtId="0" fontId="0" fillId="0" borderId="8" xfId="0" applyFont="1" applyBorder="1" applyAlignment="1" applyProtection="1">
      <alignment vertical="center"/>
    </xf>
    <xf numFmtId="0" fontId="13" fillId="0" borderId="8" xfId="2" applyFont="1" applyBorder="1" applyAlignment="1" applyProtection="1">
      <alignment horizontal="left" vertical="center"/>
    </xf>
    <xf numFmtId="0" fontId="13" fillId="0" borderId="13"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4" xfId="2" applyFont="1" applyBorder="1" applyAlignment="1" applyProtection="1">
      <alignment vertical="center"/>
    </xf>
    <xf numFmtId="0" fontId="0" fillId="0" borderId="15" xfId="0" applyFont="1" applyBorder="1" applyAlignment="1" applyProtection="1">
      <alignment vertical="center"/>
    </xf>
    <xf numFmtId="0" fontId="13" fillId="0" borderId="0" xfId="2" applyFont="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horizontal="left" vertical="center"/>
    </xf>
    <xf numFmtId="0" fontId="0" fillId="0" borderId="11" xfId="0" applyFont="1" applyBorder="1" applyAlignment="1" applyProtection="1">
      <alignment vertical="center"/>
    </xf>
    <xf numFmtId="0" fontId="0" fillId="0" borderId="14" xfId="0" applyFont="1" applyBorder="1" applyAlignment="1" applyProtection="1">
      <alignment vertical="center"/>
    </xf>
    <xf numFmtId="0" fontId="0" fillId="0" borderId="12" xfId="0" applyFont="1" applyBorder="1" applyAlignment="1" applyProtection="1">
      <alignment vertical="center"/>
    </xf>
    <xf numFmtId="1" fontId="13" fillId="0" borderId="1" xfId="2" applyNumberFormat="1" applyFont="1" applyFill="1" applyBorder="1" applyAlignment="1" applyProtection="1">
      <alignment horizontal="center" vertical="center"/>
      <protection locked="0"/>
    </xf>
    <xf numFmtId="0" fontId="40" fillId="0" borderId="7" xfId="2" applyFont="1" applyFill="1" applyBorder="1" applyAlignment="1" applyProtection="1">
      <alignment vertical="center"/>
    </xf>
    <xf numFmtId="0" fontId="41" fillId="0" borderId="10" xfId="0" applyFont="1" applyFill="1" applyBorder="1" applyAlignment="1" applyProtection="1">
      <alignment horizontal="left" vertical="center"/>
    </xf>
    <xf numFmtId="0" fontId="41" fillId="0" borderId="10" xfId="0" applyFont="1" applyFill="1" applyBorder="1" applyAlignment="1" applyProtection="1">
      <alignment vertical="center"/>
    </xf>
    <xf numFmtId="0" fontId="42"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20" xfId="0" applyNumberFormat="1" applyFont="1" applyBorder="1" applyAlignment="1" applyProtection="1">
      <alignment vertical="center"/>
    </xf>
    <xf numFmtId="0" fontId="13" fillId="0" borderId="11" xfId="2" applyFont="1" applyFill="1" applyBorder="1" applyAlignment="1" applyProtection="1">
      <alignment horizontal="left" vertical="center"/>
    </xf>
    <xf numFmtId="0" fontId="41" fillId="0" borderId="15" xfId="0" applyFont="1" applyFill="1" applyBorder="1" applyAlignment="1" applyProtection="1">
      <alignment vertical="center"/>
    </xf>
    <xf numFmtId="0" fontId="0" fillId="0" borderId="11" xfId="0" applyFont="1" applyBorder="1" applyAlignment="1" applyProtection="1">
      <alignment horizontal="left" vertical="center"/>
    </xf>
    <xf numFmtId="4" fontId="3" fillId="3" borderId="1"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0" fontId="3" fillId="0" borderId="0" xfId="2" quotePrefix="1" applyFont="1" applyAlignment="1" applyProtection="1">
      <alignment vertical="center"/>
    </xf>
    <xf numFmtId="0" fontId="3" fillId="5" borderId="2"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4" fillId="4" borderId="3" xfId="2" applyFont="1" applyFill="1" applyBorder="1" applyAlignment="1" applyProtection="1">
      <alignment vertical="center" wrapText="1"/>
    </xf>
    <xf numFmtId="4" fontId="4" fillId="4" borderId="1" xfId="2" applyNumberFormat="1" applyFont="1" applyFill="1" applyBorder="1" applyAlignment="1" applyProtection="1">
      <alignment vertical="center"/>
    </xf>
    <xf numFmtId="0" fontId="3" fillId="0" borderId="0" xfId="2" applyFont="1" applyFill="1" applyBorder="1" applyAlignment="1" applyProtection="1">
      <alignment horizontal="left" vertical="center" wrapText="1"/>
    </xf>
    <xf numFmtId="0" fontId="4" fillId="4" borderId="2" xfId="2" applyFont="1" applyFill="1" applyBorder="1" applyAlignment="1" applyProtection="1">
      <alignment vertical="center"/>
    </xf>
    <xf numFmtId="0" fontId="4" fillId="4" borderId="3" xfId="2" applyFont="1" applyFill="1" applyBorder="1" applyAlignment="1" applyProtection="1">
      <alignment vertical="center"/>
    </xf>
    <xf numFmtId="0" fontId="4" fillId="10" borderId="39" xfId="2" applyFont="1" applyFill="1" applyBorder="1" applyAlignment="1" applyProtection="1">
      <alignment vertical="center" wrapText="1"/>
    </xf>
    <xf numFmtId="0" fontId="38" fillId="0" borderId="0" xfId="0" applyFont="1" applyAlignment="1" applyProtection="1">
      <alignment vertical="center"/>
    </xf>
    <xf numFmtId="0" fontId="3" fillId="0" borderId="4" xfId="2" applyFont="1" applyBorder="1" applyAlignment="1" applyProtection="1">
      <alignment vertical="center"/>
    </xf>
    <xf numFmtId="0" fontId="3" fillId="2" borderId="1" xfId="2" applyFont="1" applyFill="1" applyBorder="1" applyAlignment="1" applyProtection="1">
      <alignment horizontal="right" vertical="center"/>
    </xf>
    <xf numFmtId="4" fontId="4" fillId="3" borderId="1" xfId="2" applyNumberFormat="1" applyFont="1" applyFill="1" applyBorder="1" applyAlignment="1" applyProtection="1">
      <alignment horizontal="right" vertical="center"/>
    </xf>
    <xf numFmtId="0" fontId="4" fillId="10" borderId="38" xfId="2" applyFont="1" applyFill="1" applyBorder="1" applyAlignment="1" applyProtection="1">
      <alignment vertical="center"/>
    </xf>
    <xf numFmtId="0" fontId="3" fillId="0" borderId="20" xfId="2" applyFont="1" applyFill="1" applyBorder="1" applyAlignment="1" applyProtection="1">
      <alignment vertical="center" wrapText="1"/>
      <protection locked="0"/>
    </xf>
    <xf numFmtId="0" fontId="3" fillId="9" borderId="20" xfId="2" applyFont="1" applyFill="1" applyBorder="1" applyAlignment="1" applyProtection="1">
      <alignment horizontal="center" vertical="center"/>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0" fontId="3" fillId="10" borderId="37" xfId="9" applyFont="1" applyFill="1" applyBorder="1" applyAlignment="1" applyProtection="1">
      <alignment horizontal="center" vertical="center" wrapText="1"/>
    </xf>
    <xf numFmtId="0" fontId="38" fillId="0" borderId="0" xfId="0" applyFont="1" applyBorder="1" applyAlignment="1" applyProtection="1">
      <alignment vertical="center"/>
    </xf>
    <xf numFmtId="0" fontId="43" fillId="0" borderId="0" xfId="0" applyFont="1" applyBorder="1" applyAlignment="1" applyProtection="1">
      <alignment vertical="center" wrapText="1"/>
    </xf>
    <xf numFmtId="4" fontId="3" fillId="0" borderId="1" xfId="2" applyNumberFormat="1" applyFont="1" applyBorder="1" applyAlignment="1" applyProtection="1">
      <alignment horizontal="right" vertical="center"/>
      <protection locked="0"/>
    </xf>
    <xf numFmtId="0" fontId="3" fillId="0" borderId="0" xfId="2" applyFont="1" applyBorder="1" applyAlignment="1" applyProtection="1">
      <alignment horizontal="right" vertical="center"/>
    </xf>
    <xf numFmtId="4" fontId="3" fillId="2" borderId="4" xfId="2" applyNumberFormat="1" applyFont="1" applyFill="1" applyBorder="1" applyAlignment="1" applyProtection="1">
      <alignment horizontal="right" vertical="center"/>
    </xf>
    <xf numFmtId="4" fontId="3" fillId="2" borderId="2" xfId="2" applyNumberFormat="1" applyFont="1" applyFill="1" applyBorder="1" applyAlignment="1" applyProtection="1">
      <alignment horizontal="right" vertical="center"/>
    </xf>
    <xf numFmtId="4" fontId="3" fillId="2" borderId="3" xfId="2" applyNumberFormat="1" applyFont="1" applyFill="1" applyBorder="1" applyAlignment="1" applyProtection="1">
      <alignment horizontal="right" vertical="center"/>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4" fontId="0" fillId="0" borderId="1" xfId="0" applyNumberFormat="1" applyFont="1" applyBorder="1" applyAlignment="1" applyProtection="1">
      <alignment vertical="center"/>
      <protection locked="0"/>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4" borderId="2" xfId="2" applyFont="1" applyFill="1" applyBorder="1" applyAlignment="1" applyProtection="1">
      <alignment horizontal="left" vertical="center"/>
    </xf>
    <xf numFmtId="0" fontId="36" fillId="34"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4" borderId="1" xfId="2" applyFont="1" applyFill="1" applyBorder="1" applyAlignment="1" applyProtection="1">
      <alignment horizontal="center" vertical="center" wrapText="1"/>
    </xf>
    <xf numFmtId="0" fontId="0"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37" fillId="34" borderId="2" xfId="2" applyFont="1" applyFill="1" applyBorder="1" applyAlignment="1" applyProtection="1">
      <alignment vertical="center" wrapText="1"/>
    </xf>
    <xf numFmtId="0" fontId="13" fillId="0" borderId="0" xfId="2" applyFont="1" applyBorder="1" applyAlignment="1" applyProtection="1">
      <alignment horizontal="center" vertical="center" wrapText="1"/>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44" fillId="0" borderId="0" xfId="0" applyFont="1" applyAlignment="1" applyProtection="1">
      <alignment vertical="center"/>
    </xf>
    <xf numFmtId="0" fontId="3" fillId="0" borderId="1" xfId="2" applyFont="1" applyBorder="1" applyAlignment="1" applyProtection="1">
      <alignment horizontal="center" vertical="center" wrapText="1"/>
    </xf>
    <xf numFmtId="0" fontId="3" fillId="0" borderId="12" xfId="2" applyFont="1" applyBorder="1" applyAlignment="1" applyProtection="1">
      <alignment vertical="center"/>
    </xf>
    <xf numFmtId="0" fontId="3" fillId="0" borderId="8" xfId="2" applyFont="1" applyBorder="1" applyAlignment="1" applyProtection="1">
      <alignment vertical="center"/>
    </xf>
    <xf numFmtId="0" fontId="13" fillId="7" borderId="3" xfId="2" applyFont="1" applyFill="1" applyBorder="1" applyAlignment="1" applyProtection="1">
      <alignment vertical="center" wrapText="1"/>
    </xf>
    <xf numFmtId="0" fontId="13" fillId="7" borderId="4" xfId="2" applyFont="1" applyFill="1" applyBorder="1" applyAlignment="1" applyProtection="1">
      <alignment vertical="center" wrapText="1"/>
    </xf>
    <xf numFmtId="0" fontId="3" fillId="6" borderId="2" xfId="0" applyFont="1" applyFill="1" applyBorder="1" applyAlignment="1" applyProtection="1">
      <alignment vertical="center" wrapText="1"/>
    </xf>
    <xf numFmtId="0" fontId="3" fillId="6" borderId="3" xfId="0" applyFont="1" applyFill="1" applyBorder="1" applyAlignment="1" applyProtection="1">
      <alignment vertical="center" wrapText="1"/>
    </xf>
    <xf numFmtId="0" fontId="3" fillId="6" borderId="4"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4" fillId="0" borderId="0" xfId="2" applyFont="1" applyAlignment="1" applyProtection="1">
      <alignment horizontal="right" vertical="center"/>
    </xf>
    <xf numFmtId="0" fontId="3" fillId="10" borderId="37" xfId="2" applyFont="1" applyFill="1" applyBorder="1" applyAlignment="1" applyProtection="1">
      <alignment horizontal="center" vertical="center" wrapText="1"/>
    </xf>
    <xf numFmtId="0" fontId="38" fillId="0" borderId="42" xfId="0" applyFont="1" applyFill="1" applyBorder="1" applyAlignment="1" applyProtection="1">
      <alignment vertical="center"/>
    </xf>
    <xf numFmtId="0" fontId="38" fillId="0" borderId="43" xfId="0" applyFont="1" applyFill="1" applyBorder="1" applyAlignment="1" applyProtection="1">
      <alignment vertical="center" wrapText="1"/>
    </xf>
    <xf numFmtId="4" fontId="3" fillId="0" borderId="44" xfId="9" applyNumberFormat="1" applyFont="1" applyFill="1" applyBorder="1" applyAlignment="1" applyProtection="1">
      <alignment horizontal="center" vertical="center"/>
      <protection locked="0"/>
    </xf>
    <xf numFmtId="0" fontId="3" fillId="10" borderId="45" xfId="9" applyFont="1" applyFill="1" applyBorder="1" applyAlignment="1" applyProtection="1">
      <alignment horizontal="center" vertical="center" wrapText="1"/>
    </xf>
    <xf numFmtId="4" fontId="3" fillId="0" borderId="46" xfId="9" applyNumberFormat="1" applyFont="1" applyFill="1" applyBorder="1" applyAlignment="1" applyProtection="1">
      <alignment horizontal="left" vertical="center" wrapText="1"/>
      <protection locked="0"/>
    </xf>
    <xf numFmtId="0" fontId="3" fillId="10" borderId="47" xfId="2" applyFont="1" applyFill="1" applyBorder="1" applyAlignment="1" applyProtection="1">
      <alignment horizontal="center" vertical="center" wrapText="1"/>
    </xf>
    <xf numFmtId="1" fontId="3" fillId="0" borderId="46" xfId="9" applyNumberFormat="1" applyFont="1" applyFill="1" applyBorder="1" applyAlignment="1" applyProtection="1">
      <alignment horizontal="center" vertical="center"/>
      <protection locked="0"/>
    </xf>
    <xf numFmtId="1" fontId="3" fillId="0" borderId="44" xfId="9" applyNumberFormat="1" applyFont="1" applyFill="1" applyBorder="1" applyAlignment="1" applyProtection="1">
      <alignment horizontal="center" vertical="center"/>
      <protection locked="0"/>
    </xf>
    <xf numFmtId="0" fontId="13" fillId="0" borderId="0" xfId="13" applyFont="1" applyFill="1" applyBorder="1" applyAlignment="1" applyProtection="1">
      <alignment vertical="center"/>
    </xf>
    <xf numFmtId="1" fontId="13" fillId="0" borderId="0" xfId="13" applyNumberFormat="1" applyFont="1" applyFill="1" applyBorder="1" applyAlignment="1" applyProtection="1">
      <alignment horizontal="left" vertical="center"/>
    </xf>
    <xf numFmtId="0" fontId="45" fillId="35" borderId="3" xfId="13" applyFont="1" applyFill="1" applyBorder="1" applyAlignment="1" applyProtection="1">
      <alignment vertical="center"/>
    </xf>
    <xf numFmtId="3" fontId="13" fillId="35" borderId="1" xfId="13" applyNumberFormat="1" applyFont="1" applyFill="1" applyBorder="1" applyAlignment="1" applyProtection="1">
      <alignment vertical="center"/>
    </xf>
    <xf numFmtId="0" fontId="13" fillId="35" borderId="1" xfId="13" applyFont="1" applyFill="1" applyBorder="1" applyAlignment="1" applyProtection="1">
      <alignment vertical="center"/>
    </xf>
    <xf numFmtId="0" fontId="13" fillId="0" borderId="3" xfId="13" applyFont="1" applyFill="1" applyBorder="1" applyAlignment="1" applyProtection="1">
      <alignment vertical="center"/>
    </xf>
    <xf numFmtId="0" fontId="45" fillId="36" borderId="3" xfId="13" applyFont="1" applyFill="1" applyBorder="1" applyAlignment="1" applyProtection="1">
      <alignment vertical="center"/>
    </xf>
    <xf numFmtId="3" fontId="13" fillId="0" borderId="1" xfId="13" applyNumberFormat="1" applyFont="1" applyFill="1" applyBorder="1" applyAlignment="1" applyProtection="1">
      <alignment vertical="center"/>
      <protection locked="0"/>
    </xf>
    <xf numFmtId="3" fontId="13" fillId="0" borderId="1" xfId="13" applyNumberFormat="1" applyFont="1" applyFill="1" applyBorder="1" applyAlignment="1" applyProtection="1">
      <alignment vertical="center"/>
    </xf>
    <xf numFmtId="0" fontId="45" fillId="37" borderId="3" xfId="13" applyFont="1" applyFill="1" applyBorder="1" applyAlignment="1" applyProtection="1">
      <alignment vertical="center"/>
    </xf>
    <xf numFmtId="0" fontId="13" fillId="38" borderId="3" xfId="13" applyFont="1" applyFill="1" applyBorder="1" applyAlignment="1" applyProtection="1">
      <alignment vertical="center"/>
    </xf>
    <xf numFmtId="3" fontId="40" fillId="0" borderId="1" xfId="13" applyNumberFormat="1" applyFont="1" applyFill="1" applyBorder="1" applyAlignment="1" applyProtection="1">
      <alignment vertical="center"/>
      <protection locked="0"/>
    </xf>
    <xf numFmtId="0" fontId="13" fillId="39" borderId="3" xfId="13" applyFont="1" applyFill="1" applyBorder="1" applyAlignment="1" applyProtection="1">
      <alignment vertical="center"/>
    </xf>
    <xf numFmtId="0" fontId="13" fillId="40" borderId="3" xfId="13" applyFont="1" applyFill="1" applyBorder="1" applyAlignment="1" applyProtection="1">
      <alignment vertical="center"/>
    </xf>
    <xf numFmtId="0" fontId="13" fillId="41" borderId="3" xfId="13" applyFont="1" applyFill="1" applyBorder="1" applyAlignment="1" applyProtection="1">
      <alignment vertical="center"/>
    </xf>
    <xf numFmtId="3" fontId="13" fillId="35" borderId="1" xfId="13" applyNumberFormat="1" applyFont="1" applyFill="1" applyBorder="1" applyAlignment="1" applyProtection="1">
      <alignment horizontal="right" vertical="center"/>
      <protection locked="0"/>
    </xf>
    <xf numFmtId="3" fontId="13" fillId="35" borderId="1" xfId="13" applyNumberFormat="1" applyFont="1" applyFill="1" applyBorder="1" applyAlignment="1" applyProtection="1">
      <alignment vertical="center"/>
      <protection locked="0"/>
    </xf>
    <xf numFmtId="3" fontId="13" fillId="0" borderId="1" xfId="13" applyNumberFormat="1" applyFont="1" applyFill="1" applyBorder="1" applyAlignment="1" applyProtection="1">
      <alignment horizontal="right" vertical="center"/>
      <protection locked="0"/>
    </xf>
    <xf numFmtId="3" fontId="13" fillId="0" borderId="1" xfId="13" applyNumberFormat="1" applyFont="1" applyFill="1" applyBorder="1" applyAlignment="1" applyProtection="1">
      <alignment horizontal="right" vertical="center"/>
    </xf>
    <xf numFmtId="2" fontId="13" fillId="0" borderId="3" xfId="13" applyNumberFormat="1" applyFont="1" applyFill="1" applyBorder="1" applyAlignment="1" applyProtection="1">
      <alignment vertical="center"/>
    </xf>
    <xf numFmtId="0" fontId="11" fillId="0" borderId="0" xfId="0" applyFont="1" applyAlignment="1" applyProtection="1">
      <alignment horizontal="center" vertical="center"/>
    </xf>
    <xf numFmtId="0" fontId="45" fillId="35" borderId="3" xfId="13" applyFont="1" applyFill="1" applyBorder="1" applyAlignment="1" applyProtection="1">
      <alignment horizontal="left" vertical="center"/>
    </xf>
    <xf numFmtId="0" fontId="13" fillId="0" borderId="3" xfId="13" applyFont="1" applyFill="1" applyBorder="1" applyAlignment="1" applyProtection="1">
      <alignment horizontal="left" vertical="center"/>
    </xf>
    <xf numFmtId="0" fontId="37" fillId="2" borderId="48" xfId="2" applyFont="1" applyFill="1" applyBorder="1" applyAlignment="1" applyProtection="1">
      <alignment vertical="center" wrapText="1"/>
    </xf>
    <xf numFmtId="0" fontId="13" fillId="0" borderId="20" xfId="2" applyFont="1" applyFill="1" applyBorder="1" applyAlignment="1" applyProtection="1">
      <alignment vertical="center" wrapText="1"/>
      <protection locked="0"/>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13" fillId="0" borderId="1" xfId="2" applyFont="1" applyBorder="1" applyAlignment="1" applyProtection="1">
      <alignment vertical="center"/>
    </xf>
    <xf numFmtId="3" fontId="13" fillId="0" borderId="9" xfId="2" applyNumberFormat="1" applyFont="1" applyFill="1" applyBorder="1" applyAlignment="1" applyProtection="1">
      <alignment horizontal="right" vertical="center"/>
    </xf>
    <xf numFmtId="0" fontId="13" fillId="0" borderId="1" xfId="2" applyFont="1" applyBorder="1" applyAlignment="1" applyProtection="1">
      <alignment vertical="center" wrapText="1"/>
    </xf>
    <xf numFmtId="3" fontId="13" fillId="0" borderId="1"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3" fontId="13" fillId="4" borderId="9"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0" fontId="13" fillId="0" borderId="0" xfId="2" applyFont="1" applyFill="1" applyProtection="1"/>
    <xf numFmtId="0" fontId="13" fillId="0" borderId="0" xfId="2" applyFont="1" applyProtection="1"/>
    <xf numFmtId="4" fontId="13" fillId="0" borderId="0" xfId="2" applyNumberFormat="1" applyFont="1" applyProtection="1"/>
    <xf numFmtId="4" fontId="13" fillId="0" borderId="0" xfId="2" applyNumberFormat="1" applyFont="1" applyFill="1" applyProtection="1"/>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9" xfId="2" applyFont="1" applyFill="1" applyBorder="1" applyAlignment="1" applyProtection="1">
      <alignment horizontal="center" vertical="center" wrapText="1"/>
    </xf>
    <xf numFmtId="4" fontId="37" fillId="3" borderId="9" xfId="2" applyNumberFormat="1" applyFont="1" applyFill="1" applyBorder="1" applyAlignment="1" applyProtection="1">
      <alignment horizontal="center" vertical="center" wrapText="1"/>
    </xf>
    <xf numFmtId="0" fontId="13" fillId="0" borderId="14" xfId="2" applyFont="1" applyBorder="1" applyProtection="1"/>
    <xf numFmtId="0" fontId="13" fillId="0" borderId="15" xfId="2" applyFont="1" applyBorder="1" applyProtection="1"/>
    <xf numFmtId="4" fontId="37" fillId="8" borderId="9" xfId="2" applyNumberFormat="1" applyFont="1" applyFill="1" applyBorder="1" applyAlignment="1" applyProtection="1">
      <alignment horizontal="center" vertical="center" wrapText="1"/>
    </xf>
    <xf numFmtId="0" fontId="37" fillId="34" borderId="2" xfId="2" applyFont="1" applyFill="1" applyBorder="1" applyAlignment="1" applyProtection="1">
      <alignment vertical="center"/>
    </xf>
    <xf numFmtId="0" fontId="37" fillId="34" borderId="3" xfId="2" applyFont="1" applyFill="1" applyBorder="1" applyAlignment="1" applyProtection="1">
      <alignment horizontal="center" vertical="center" wrapText="1"/>
    </xf>
    <xf numFmtId="4" fontId="37" fillId="34" borderId="3" xfId="2" applyNumberFormat="1" applyFont="1" applyFill="1" applyBorder="1" applyAlignment="1" applyProtection="1">
      <alignment horizontal="center" vertical="center" wrapText="1"/>
    </xf>
    <xf numFmtId="4" fontId="37" fillId="34" borderId="4" xfId="2" applyNumberFormat="1" applyFont="1" applyFill="1" applyBorder="1" applyAlignment="1" applyProtection="1">
      <alignment horizontal="center" vertical="center" wrapText="1"/>
    </xf>
    <xf numFmtId="0" fontId="40" fillId="2" borderId="2" xfId="2" applyFont="1" applyFill="1" applyBorder="1" applyAlignment="1" applyProtection="1">
      <alignment horizontal="left"/>
    </xf>
    <xf numFmtId="0" fontId="40"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xf numFmtId="0" fontId="13" fillId="2" borderId="4" xfId="2" applyFont="1" applyFill="1" applyBorder="1" applyAlignment="1" applyProtection="1">
      <alignment horizontal="center"/>
    </xf>
    <xf numFmtId="0" fontId="13" fillId="0" borderId="7" xfId="2" applyFont="1" applyFill="1" applyBorder="1" applyAlignment="1" applyProtection="1">
      <alignment vertical="center"/>
    </xf>
    <xf numFmtId="4" fontId="13" fillId="0" borderId="5" xfId="2" applyNumberFormat="1" applyFont="1" applyFill="1" applyBorder="1" applyProtection="1">
      <protection locked="0"/>
    </xf>
    <xf numFmtId="4" fontId="13" fillId="3" borderId="1" xfId="2" applyNumberFormat="1" applyFont="1" applyFill="1" applyBorder="1" applyProtection="1"/>
    <xf numFmtId="0" fontId="13" fillId="0" borderId="12" xfId="2" applyFont="1" applyFill="1" applyBorder="1" applyProtection="1"/>
    <xf numFmtId="0" fontId="13" fillId="0" borderId="13" xfId="2" applyFont="1" applyFill="1" applyBorder="1" applyProtection="1"/>
    <xf numFmtId="0" fontId="13" fillId="0" borderId="7" xfId="2" applyFont="1" applyFill="1" applyBorder="1" applyProtection="1"/>
    <xf numFmtId="0" fontId="13" fillId="0" borderId="11" xfId="2" applyFont="1" applyFill="1" applyBorder="1" applyProtection="1"/>
    <xf numFmtId="0" fontId="40" fillId="2" borderId="2" xfId="2" applyFont="1" applyFill="1" applyBorder="1" applyAlignment="1" applyProtection="1"/>
    <xf numFmtId="0" fontId="40" fillId="2" borderId="3" xfId="2" applyFont="1" applyFill="1" applyBorder="1" applyAlignment="1" applyProtection="1"/>
    <xf numFmtId="3" fontId="13" fillId="2" borderId="4" xfId="2" applyNumberFormat="1" applyFont="1" applyFill="1" applyBorder="1" applyAlignment="1" applyProtection="1"/>
    <xf numFmtId="3" fontId="13" fillId="2" borderId="4" xfId="2" applyNumberFormat="1" applyFont="1" applyFill="1" applyBorder="1" applyAlignment="1" applyProtection="1">
      <alignment horizontal="center"/>
    </xf>
    <xf numFmtId="0" fontId="37" fillId="2" borderId="2" xfId="2" applyFont="1" applyFill="1" applyBorder="1" applyAlignment="1" applyProtection="1">
      <alignment vertical="center"/>
    </xf>
    <xf numFmtId="3" fontId="13" fillId="2" borderId="3" xfId="2" applyNumberFormat="1" applyFont="1" applyFill="1" applyBorder="1" applyAlignment="1" applyProtection="1"/>
    <xf numFmtId="0" fontId="13" fillId="0" borderId="12"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4" xfId="2" applyFont="1" applyFill="1" applyBorder="1" applyAlignment="1" applyProtection="1">
      <alignment vertical="center"/>
    </xf>
    <xf numFmtId="0" fontId="13" fillId="0" borderId="10" xfId="2" applyFont="1" applyFill="1" applyBorder="1" applyAlignment="1" applyProtection="1">
      <alignment vertical="center"/>
    </xf>
    <xf numFmtId="0" fontId="13" fillId="0" borderId="15" xfId="2" applyFont="1" applyFill="1" applyBorder="1" applyAlignment="1" applyProtection="1">
      <alignment vertical="center"/>
    </xf>
    <xf numFmtId="0" fontId="13" fillId="34" borderId="3" xfId="2" applyFont="1" applyFill="1" applyBorder="1" applyAlignment="1" applyProtection="1">
      <alignment vertical="center"/>
    </xf>
    <xf numFmtId="4" fontId="13" fillId="34" borderId="4" xfId="2" applyNumberFormat="1" applyFont="1" applyFill="1" applyBorder="1" applyProtection="1"/>
    <xf numFmtId="0" fontId="13" fillId="0" borderId="6" xfId="2" applyFont="1" applyFill="1" applyBorder="1" applyProtection="1"/>
    <xf numFmtId="4" fontId="13" fillId="0" borderId="1" xfId="2" applyNumberFormat="1" applyFont="1" applyFill="1" applyBorder="1" applyProtection="1">
      <protection locked="0"/>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37" fillId="0" borderId="0" xfId="2" applyFont="1" applyProtection="1"/>
    <xf numFmtId="0" fontId="3" fillId="0" borderId="15" xfId="2" applyFont="1" applyFill="1" applyBorder="1" applyAlignment="1" applyProtection="1">
      <alignment vertical="center"/>
    </xf>
    <xf numFmtId="0" fontId="13" fillId="0" borderId="11" xfId="2" applyFont="1" applyBorder="1" applyProtection="1"/>
    <xf numFmtId="4" fontId="13" fillId="0" borderId="0" xfId="2" applyNumberFormat="1" applyFont="1" applyBorder="1" applyProtection="1"/>
    <xf numFmtId="0" fontId="13" fillId="0" borderId="10" xfId="2" applyFont="1" applyBorder="1" applyAlignment="1" applyProtection="1">
      <alignment vertical="center"/>
    </xf>
    <xf numFmtId="0" fontId="13" fillId="35" borderId="1" xfId="13" applyFont="1" applyFill="1" applyBorder="1" applyAlignment="1" applyProtection="1">
      <alignment vertical="center"/>
      <protection locked="0"/>
    </xf>
    <xf numFmtId="0" fontId="0" fillId="0" borderId="2" xfId="0" applyFont="1" applyBorder="1" applyAlignment="1" applyProtection="1">
      <alignment vertical="center"/>
    </xf>
    <xf numFmtId="0" fontId="4" fillId="0" borderId="5" xfId="2" applyFont="1" applyBorder="1" applyAlignment="1" applyProtection="1">
      <alignment horizontal="center" vertical="center" wrapText="1"/>
    </xf>
    <xf numFmtId="0" fontId="13" fillId="0" borderId="0" xfId="13" applyFont="1" applyFill="1" applyBorder="1" applyAlignment="1" applyProtection="1">
      <alignment horizontal="left" vertical="center"/>
    </xf>
    <xf numFmtId="0" fontId="0" fillId="0" borderId="2" xfId="0" applyFont="1" applyBorder="1" applyAlignment="1" applyProtection="1">
      <alignment horizontal="left" vertical="center"/>
    </xf>
    <xf numFmtId="0" fontId="7" fillId="0" borderId="5" xfId="2" applyFont="1" applyBorder="1" applyAlignment="1" applyProtection="1">
      <alignment horizontal="center" vertical="center"/>
    </xf>
    <xf numFmtId="3" fontId="13" fillId="0" borderId="9" xfId="2" applyNumberFormat="1" applyFont="1" applyFill="1" applyBorder="1" applyAlignment="1" applyProtection="1">
      <alignment horizontal="right" vertical="center"/>
      <protection locked="0"/>
    </xf>
    <xf numFmtId="0" fontId="0" fillId="0" borderId="1" xfId="0" applyFont="1" applyBorder="1" applyAlignment="1" applyProtection="1">
      <alignment vertical="center"/>
    </xf>
    <xf numFmtId="4" fontId="3" fillId="0" borderId="1" xfId="2" applyNumberFormat="1" applyFont="1" applyBorder="1" applyAlignment="1" applyProtection="1">
      <alignment horizontal="right" vertical="center"/>
    </xf>
    <xf numFmtId="0" fontId="3" fillId="0" borderId="0" xfId="2" applyFont="1" applyFill="1" applyBorder="1" applyAlignment="1" applyProtection="1">
      <alignment vertical="center" wrapText="1"/>
    </xf>
    <xf numFmtId="4" fontId="4" fillId="0" borderId="1" xfId="2" applyNumberFormat="1" applyFont="1" applyFill="1" applyBorder="1" applyAlignment="1" applyProtection="1">
      <alignment vertical="center"/>
      <protection locked="0"/>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37" fillId="0" borderId="0" xfId="13" applyFont="1" applyFill="1" applyBorder="1" applyAlignment="1" applyProtection="1">
      <alignment vertical="center"/>
    </xf>
    <xf numFmtId="0" fontId="37" fillId="0" borderId="0" xfId="13" applyFont="1" applyFill="1" applyBorder="1" applyAlignment="1" applyProtection="1">
      <alignment horizontal="right" vertical="center"/>
    </xf>
    <xf numFmtId="2" fontId="37" fillId="0" borderId="1" xfId="15" applyNumberFormat="1" applyFont="1" applyFill="1" applyBorder="1" applyAlignment="1" applyProtection="1">
      <alignment horizontal="center" vertical="center" wrapText="1"/>
    </xf>
    <xf numFmtId="0" fontId="13" fillId="0" borderId="1" xfId="16" applyFont="1" applyFill="1" applyBorder="1" applyAlignment="1" applyProtection="1">
      <alignment horizontal="center" vertical="center" wrapText="1"/>
    </xf>
    <xf numFmtId="0" fontId="45" fillId="35" borderId="0" xfId="13" applyFont="1" applyFill="1" applyBorder="1" applyAlignment="1" applyProtection="1">
      <alignment vertical="center"/>
    </xf>
    <xf numFmtId="0" fontId="45" fillId="36" borderId="0" xfId="13" applyFont="1" applyFill="1" applyBorder="1" applyAlignment="1" applyProtection="1">
      <alignment vertical="center"/>
    </xf>
    <xf numFmtId="0" fontId="45" fillId="37" borderId="0" xfId="13" applyFont="1" applyFill="1" applyBorder="1" applyAlignment="1" applyProtection="1">
      <alignment vertical="center"/>
    </xf>
    <xf numFmtId="0" fontId="13" fillId="38" borderId="0" xfId="13" applyFont="1" applyFill="1" applyBorder="1" applyAlignment="1" applyProtection="1">
      <alignment vertical="center"/>
    </xf>
    <xf numFmtId="0" fontId="13" fillId="39" borderId="0" xfId="13" applyFont="1" applyFill="1" applyBorder="1" applyAlignment="1" applyProtection="1">
      <alignment vertical="center"/>
    </xf>
    <xf numFmtId="0" fontId="13" fillId="40" borderId="0" xfId="13" applyFont="1" applyFill="1" applyBorder="1" applyAlignment="1" applyProtection="1">
      <alignment vertical="center"/>
    </xf>
    <xf numFmtId="0" fontId="13" fillId="41" borderId="0" xfId="13" applyFont="1" applyFill="1" applyBorder="1" applyAlignment="1" applyProtection="1">
      <alignment vertical="center"/>
    </xf>
    <xf numFmtId="0" fontId="13" fillId="0" borderId="1" xfId="18" applyFont="1" applyFill="1" applyBorder="1" applyAlignment="1" applyProtection="1">
      <alignment horizontal="center" vertical="center" textRotation="90" wrapText="1"/>
    </xf>
    <xf numFmtId="0" fontId="13" fillId="0" borderId="0" xfId="13" applyFont="1" applyFill="1" applyBorder="1" applyAlignment="1" applyProtection="1">
      <alignment horizontal="center" vertical="center" wrapText="1"/>
    </xf>
    <xf numFmtId="3" fontId="13" fillId="35" borderId="1" xfId="13" applyNumberFormat="1" applyFont="1" applyFill="1" applyBorder="1" applyAlignment="1" applyProtection="1">
      <alignment horizontal="right" vertical="center"/>
    </xf>
    <xf numFmtId="3" fontId="13" fillId="0" borderId="0" xfId="13" applyNumberFormat="1" applyFont="1" applyFill="1" applyBorder="1" applyAlignment="1" applyProtection="1">
      <alignment vertical="center"/>
    </xf>
    <xf numFmtId="0" fontId="3" fillId="0" borderId="12" xfId="2" applyFont="1" applyBorder="1" applyAlignment="1" applyProtection="1">
      <alignment vertical="center"/>
      <protection locked="0"/>
    </xf>
    <xf numFmtId="0" fontId="3" fillId="0" borderId="8" xfId="2" applyFont="1" applyBorder="1" applyAlignment="1" applyProtection="1">
      <alignment vertical="center"/>
      <protection locked="0"/>
    </xf>
    <xf numFmtId="0" fontId="3" fillId="0" borderId="13" xfId="2" applyFont="1" applyBorder="1" applyAlignment="1" applyProtection="1">
      <alignment vertical="center"/>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23" xfId="2" applyFont="1" applyFill="1" applyBorder="1" applyAlignment="1" applyProtection="1">
      <alignment horizontal="center" vertical="center" wrapText="1"/>
    </xf>
    <xf numFmtId="0" fontId="37" fillId="0" borderId="21" xfId="2" applyFont="1" applyFill="1" applyBorder="1" applyAlignment="1" applyProtection="1">
      <alignment horizontal="center" vertical="center" wrapText="1"/>
    </xf>
    <xf numFmtId="0" fontId="37" fillId="0" borderId="24" xfId="2" applyFont="1" applyFill="1" applyBorder="1" applyAlignment="1" applyProtection="1">
      <alignment horizontal="center" vertical="center" wrapText="1"/>
    </xf>
    <xf numFmtId="0" fontId="12" fillId="7" borderId="23" xfId="0" applyFont="1" applyFill="1" applyBorder="1" applyAlignment="1" applyProtection="1">
      <alignment horizontal="center" vertical="center" wrapText="1"/>
    </xf>
    <xf numFmtId="0" fontId="12" fillId="7" borderId="21" xfId="0" applyFont="1" applyFill="1" applyBorder="1" applyAlignment="1" applyProtection="1">
      <alignment horizontal="center" vertical="center" wrapText="1"/>
    </xf>
    <xf numFmtId="0" fontId="12" fillId="7" borderId="24"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43" fillId="0" borderId="1" xfId="0" applyFont="1" applyBorder="1" applyAlignment="1" applyProtection="1">
      <alignment horizontal="left" vertical="center" wrapText="1"/>
    </xf>
    <xf numFmtId="0" fontId="4" fillId="5" borderId="2" xfId="2" applyFont="1" applyFill="1" applyBorder="1" applyAlignment="1" applyProtection="1">
      <alignment horizontal="left" vertical="center"/>
    </xf>
    <xf numFmtId="0" fontId="4" fillId="5" borderId="4" xfId="2" applyFont="1" applyFill="1" applyBorder="1" applyAlignment="1" applyProtection="1">
      <alignment horizontal="left" vertical="center"/>
    </xf>
    <xf numFmtId="0" fontId="4" fillId="3" borderId="5" xfId="2" applyFont="1" applyFill="1" applyBorder="1" applyAlignment="1" applyProtection="1">
      <alignment horizontal="center" vertical="center" wrapText="1"/>
    </xf>
    <xf numFmtId="0" fontId="4" fillId="3" borderId="6"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0" borderId="23" xfId="2" applyFont="1" applyFill="1" applyBorder="1" applyAlignment="1" applyProtection="1">
      <alignment horizontal="center" vertical="center" wrapText="1"/>
    </xf>
    <xf numFmtId="0" fontId="4" fillId="0" borderId="21" xfId="2" applyFont="1" applyFill="1" applyBorder="1" applyAlignment="1" applyProtection="1">
      <alignment horizontal="center" vertical="center" wrapText="1"/>
    </xf>
    <xf numFmtId="0" fontId="4" fillId="0" borderId="24" xfId="2" applyFont="1" applyFill="1" applyBorder="1" applyAlignment="1" applyProtection="1">
      <alignment horizontal="center" vertical="center" wrapText="1"/>
    </xf>
    <xf numFmtId="0" fontId="4" fillId="8" borderId="16" xfId="2" applyFont="1" applyFill="1" applyBorder="1" applyAlignment="1" applyProtection="1">
      <alignment horizontal="left" vertical="center" wrapText="1"/>
    </xf>
    <xf numFmtId="0" fontId="4" fillId="8" borderId="17" xfId="2" applyFont="1" applyFill="1" applyBorder="1" applyAlignment="1" applyProtection="1">
      <alignment horizontal="left" vertical="center" wrapText="1"/>
    </xf>
    <xf numFmtId="0" fontId="4" fillId="8" borderId="26" xfId="2" applyFont="1" applyFill="1" applyBorder="1" applyAlignment="1" applyProtection="1">
      <alignment horizontal="left" vertical="center" wrapText="1"/>
    </xf>
    <xf numFmtId="0" fontId="4" fillId="8" borderId="22" xfId="2" applyFont="1" applyFill="1" applyBorder="1" applyAlignment="1" applyProtection="1">
      <alignment horizontal="left" vertical="center" wrapText="1"/>
    </xf>
    <xf numFmtId="0" fontId="4" fillId="8" borderId="19" xfId="2" applyFont="1" applyFill="1" applyBorder="1" applyAlignment="1" applyProtection="1">
      <alignment horizontal="left" vertical="center" wrapText="1"/>
    </xf>
    <xf numFmtId="0" fontId="4" fillId="8" borderId="27" xfId="2" applyFont="1" applyFill="1" applyBorder="1" applyAlignment="1" applyProtection="1">
      <alignment horizontal="left" vertical="center" wrapText="1"/>
    </xf>
    <xf numFmtId="0" fontId="4" fillId="0" borderId="5"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3" fillId="3" borderId="5" xfId="0" applyFont="1" applyFill="1" applyBorder="1" applyAlignment="1" applyProtection="1">
      <alignment horizontal="center" vertical="center" wrapText="1"/>
    </xf>
    <xf numFmtId="0" fontId="43" fillId="3" borderId="6" xfId="0" applyFont="1" applyFill="1" applyBorder="1" applyAlignment="1" applyProtection="1">
      <alignment horizontal="center" vertical="center" wrapText="1"/>
    </xf>
    <xf numFmtId="0" fontId="43" fillId="3" borderId="9" xfId="0" applyFont="1" applyFill="1" applyBorder="1" applyAlignment="1" applyProtection="1">
      <alignment horizontal="center" vertical="center" wrapText="1"/>
    </xf>
    <xf numFmtId="0" fontId="3" fillId="0" borderId="16" xfId="2" applyFont="1" applyFill="1" applyBorder="1" applyAlignment="1" applyProtection="1">
      <alignment horizontal="left" vertical="center"/>
    </xf>
    <xf numFmtId="0" fontId="3" fillId="0" borderId="41" xfId="2" applyFont="1" applyFill="1" applyBorder="1" applyAlignment="1" applyProtection="1">
      <alignment horizontal="left" vertical="center"/>
    </xf>
    <xf numFmtId="0" fontId="3" fillId="0" borderId="22" xfId="2" applyFont="1" applyFill="1" applyBorder="1" applyAlignment="1" applyProtection="1">
      <alignment horizontal="left" vertical="center"/>
    </xf>
    <xf numFmtId="0" fontId="3" fillId="0" borderId="40" xfId="2" applyFont="1" applyFill="1" applyBorder="1" applyAlignment="1" applyProtection="1">
      <alignment horizontal="left" vertical="center"/>
    </xf>
    <xf numFmtId="4" fontId="3" fillId="0" borderId="18" xfId="2" applyNumberFormat="1" applyFont="1" applyFill="1" applyBorder="1" applyAlignment="1" applyProtection="1">
      <alignment horizontal="right" vertical="center"/>
      <protection locked="0"/>
    </xf>
    <xf numFmtId="4" fontId="3" fillId="0" borderId="25" xfId="2" applyNumberFormat="1" applyFont="1" applyFill="1" applyBorder="1" applyAlignment="1" applyProtection="1">
      <alignment horizontal="right" vertical="center"/>
      <protection locked="0"/>
    </xf>
    <xf numFmtId="0" fontId="4" fillId="0" borderId="1" xfId="2" applyFont="1" applyBorder="1" applyAlignment="1" applyProtection="1">
      <alignment horizontal="center" vertical="center" wrapText="1"/>
    </xf>
    <xf numFmtId="0" fontId="3" fillId="0" borderId="12" xfId="2" applyFont="1" applyBorder="1" applyAlignment="1" applyProtection="1">
      <alignment horizontal="left" vertical="center" wrapText="1"/>
    </xf>
    <xf numFmtId="0" fontId="3" fillId="0" borderId="8" xfId="2" applyFont="1" applyBorder="1" applyAlignment="1" applyProtection="1">
      <alignment horizontal="left" vertical="center" wrapText="1"/>
    </xf>
    <xf numFmtId="0" fontId="3" fillId="0" borderId="13" xfId="2" applyFont="1" applyBorder="1" applyAlignment="1" applyProtection="1">
      <alignment horizontal="left" vertical="center" wrapText="1"/>
    </xf>
    <xf numFmtId="0" fontId="37" fillId="7" borderId="2" xfId="2" applyFont="1" applyFill="1" applyBorder="1" applyAlignment="1" applyProtection="1">
      <alignment horizontal="left" vertical="center"/>
    </xf>
    <xf numFmtId="0" fontId="37" fillId="7" borderId="4" xfId="2" applyFont="1" applyFill="1" applyBorder="1" applyAlignment="1" applyProtection="1">
      <alignment horizontal="left" vertical="center"/>
    </xf>
    <xf numFmtId="0" fontId="4" fillId="6" borderId="2" xfId="2" applyFont="1" applyFill="1" applyBorder="1" applyAlignment="1" applyProtection="1">
      <alignment horizontal="left" vertical="center"/>
    </xf>
    <xf numFmtId="0" fontId="4" fillId="6" borderId="4" xfId="2" applyFont="1" applyFill="1" applyBorder="1" applyAlignment="1" applyProtection="1">
      <alignment horizontal="left" vertical="center"/>
    </xf>
    <xf numFmtId="0" fontId="3" fillId="0" borderId="12" xfId="2" applyFont="1" applyBorder="1" applyAlignment="1" applyProtection="1">
      <alignment horizontal="left" vertical="center"/>
    </xf>
    <xf numFmtId="0" fontId="3" fillId="0" borderId="7" xfId="2" applyFont="1" applyBorder="1" applyAlignment="1" applyProtection="1">
      <alignment horizontal="left" vertical="center"/>
    </xf>
    <xf numFmtId="0" fontId="3" fillId="0" borderId="0" xfId="2" applyFont="1" applyAlignment="1" applyProtection="1">
      <alignment horizontal="left" vertical="top"/>
      <protection locked="0"/>
    </xf>
    <xf numFmtId="0" fontId="4" fillId="0" borderId="2" xfId="2" applyFont="1" applyFill="1" applyBorder="1" applyAlignment="1" applyProtection="1">
      <alignment horizontal="left" vertical="center" wrapText="1"/>
    </xf>
    <xf numFmtId="0" fontId="4" fillId="0" borderId="3" xfId="2" applyFont="1" applyFill="1" applyBorder="1" applyAlignment="1" applyProtection="1">
      <alignment horizontal="left" vertical="center" wrapText="1"/>
    </xf>
    <xf numFmtId="4" fontId="3" fillId="0" borderId="18" xfId="2" applyNumberFormat="1" applyFont="1" applyFill="1" applyBorder="1" applyAlignment="1" applyProtection="1">
      <alignment horizontal="right" vertical="center"/>
    </xf>
    <xf numFmtId="4" fontId="3" fillId="0" borderId="25" xfId="2" applyNumberFormat="1" applyFont="1" applyFill="1" applyBorder="1" applyAlignment="1" applyProtection="1">
      <alignment horizontal="right" vertical="center"/>
    </xf>
    <xf numFmtId="0" fontId="4" fillId="0" borderId="2"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0" fontId="4" fillId="10" borderId="23" xfId="2" applyFont="1" applyFill="1" applyBorder="1" applyAlignment="1" applyProtection="1">
      <alignment horizontal="left" vertical="center" wrapText="1"/>
    </xf>
    <xf numFmtId="0" fontId="4" fillId="10" borderId="21" xfId="2" applyFont="1" applyFill="1" applyBorder="1" applyAlignment="1" applyProtection="1">
      <alignment horizontal="left" vertical="center" wrapText="1"/>
    </xf>
    <xf numFmtId="0" fontId="4" fillId="10" borderId="24" xfId="2" applyFont="1" applyFill="1" applyBorder="1" applyAlignment="1" applyProtection="1">
      <alignment horizontal="left" vertical="center" wrapText="1"/>
    </xf>
    <xf numFmtId="0" fontId="3" fillId="0" borderId="1" xfId="2" applyFont="1" applyBorder="1" applyAlignment="1" applyProtection="1">
      <alignment horizontal="left" vertical="center" wrapText="1"/>
    </xf>
    <xf numFmtId="0" fontId="13" fillId="0" borderId="0" xfId="13" applyFont="1" applyFill="1" applyBorder="1" applyAlignment="1" applyProtection="1">
      <alignment horizontal="left" vertical="center"/>
    </xf>
    <xf numFmtId="0" fontId="13" fillId="0" borderId="2" xfId="13" applyFont="1" applyFill="1" applyBorder="1" applyAlignment="1" applyProtection="1">
      <alignment horizontal="left" vertical="center"/>
      <protection locked="0"/>
    </xf>
    <xf numFmtId="0" fontId="13" fillId="0" borderId="3" xfId="13" applyFont="1" applyFill="1" applyBorder="1" applyAlignment="1" applyProtection="1">
      <alignment horizontal="left" vertical="center"/>
      <protection locked="0"/>
    </xf>
    <xf numFmtId="0" fontId="13" fillId="0" borderId="4" xfId="13" applyFont="1" applyFill="1" applyBorder="1" applyAlignment="1" applyProtection="1">
      <alignment horizontal="left" vertical="center"/>
      <protection locked="0"/>
    </xf>
    <xf numFmtId="0" fontId="37" fillId="0" borderId="23"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24" xfId="0" applyFont="1" applyFill="1" applyBorder="1" applyAlignment="1" applyProtection="1">
      <alignment horizontal="center" vertical="center" wrapText="1"/>
    </xf>
    <xf numFmtId="0" fontId="3" fillId="3" borderId="1" xfId="2" applyFont="1" applyFill="1" applyBorder="1" applyAlignment="1" applyProtection="1">
      <alignment horizontal="center" vertical="center" wrapText="1"/>
    </xf>
    <xf numFmtId="0" fontId="3" fillId="0" borderId="7" xfId="2" applyFont="1" applyBorder="1" applyAlignment="1" applyProtection="1">
      <alignment horizontal="left" vertical="center"/>
      <protection locked="0"/>
    </xf>
    <xf numFmtId="0" fontId="3" fillId="0" borderId="0" xfId="2" applyFont="1" applyBorder="1" applyAlignment="1" applyProtection="1">
      <alignment horizontal="left" vertical="center"/>
      <protection locked="0"/>
    </xf>
    <xf numFmtId="0" fontId="3" fillId="0" borderId="11" xfId="2" applyFont="1" applyBorder="1" applyAlignment="1" applyProtection="1">
      <alignment horizontal="left" vertical="center"/>
      <protection locked="0"/>
    </xf>
    <xf numFmtId="0" fontId="3" fillId="0" borderId="14" xfId="2" applyFont="1" applyBorder="1" applyAlignment="1" applyProtection="1">
      <alignment horizontal="left" vertical="center"/>
      <protection locked="0"/>
    </xf>
    <xf numFmtId="0" fontId="3" fillId="0" borderId="10" xfId="2" applyFont="1" applyBorder="1" applyAlignment="1" applyProtection="1">
      <alignment horizontal="left" vertical="center"/>
      <protection locked="0"/>
    </xf>
    <xf numFmtId="0" fontId="3" fillId="0" borderId="15" xfId="2" applyFont="1" applyBorder="1" applyAlignment="1" applyProtection="1">
      <alignment horizontal="left" vertical="center"/>
      <protection locked="0"/>
    </xf>
    <xf numFmtId="0" fontId="4" fillId="8" borderId="16" xfId="2" applyFont="1" applyFill="1" applyBorder="1" applyAlignment="1" applyProtection="1">
      <alignment horizontal="left" vertical="center"/>
    </xf>
    <xf numFmtId="0" fontId="4" fillId="8" borderId="17" xfId="2" applyFont="1" applyFill="1" applyBorder="1" applyAlignment="1" applyProtection="1">
      <alignment horizontal="left" vertical="center"/>
    </xf>
    <xf numFmtId="0" fontId="4" fillId="8" borderId="26" xfId="2" applyFont="1" applyFill="1" applyBorder="1" applyAlignment="1" applyProtection="1">
      <alignment horizontal="left" vertical="center"/>
    </xf>
    <xf numFmtId="0" fontId="4" fillId="8" borderId="22" xfId="2" applyFont="1" applyFill="1" applyBorder="1" applyAlignment="1" applyProtection="1">
      <alignment horizontal="left" vertical="center"/>
    </xf>
    <xf numFmtId="0" fontId="4" fillId="8" borderId="19" xfId="2" applyFont="1" applyFill="1" applyBorder="1" applyAlignment="1" applyProtection="1">
      <alignment horizontal="left" vertical="center"/>
    </xf>
    <xf numFmtId="0" fontId="4" fillId="8" borderId="27" xfId="2" applyFont="1" applyFill="1" applyBorder="1" applyAlignment="1" applyProtection="1">
      <alignment horizontal="left" vertical="center"/>
    </xf>
    <xf numFmtId="0" fontId="3" fillId="0" borderId="2" xfId="2" applyFont="1" applyBorder="1" applyAlignment="1" applyProtection="1">
      <alignment horizontal="center" vertical="center"/>
    </xf>
    <xf numFmtId="0" fontId="3" fillId="0" borderId="3" xfId="2" applyFont="1" applyBorder="1" applyAlignment="1" applyProtection="1">
      <alignment horizontal="center" vertical="center"/>
    </xf>
    <xf numFmtId="0" fontId="3" fillId="0" borderId="4" xfId="2" applyFont="1" applyBorder="1" applyAlignment="1" applyProtection="1">
      <alignment horizontal="center" vertical="center"/>
    </xf>
    <xf numFmtId="0" fontId="37" fillId="34" borderId="2" xfId="2" applyFont="1" applyFill="1" applyBorder="1" applyAlignment="1" applyProtection="1">
      <alignment horizontal="left" vertical="center" wrapText="1"/>
    </xf>
    <xf numFmtId="0" fontId="37" fillId="34" borderId="4" xfId="2" applyFont="1" applyFill="1" applyBorder="1" applyAlignment="1" applyProtection="1">
      <alignment horizontal="left" vertical="center" wrapText="1"/>
    </xf>
    <xf numFmtId="0" fontId="0" fillId="0" borderId="2" xfId="0" applyFont="1" applyBorder="1" applyAlignment="1" applyProtection="1">
      <alignment horizontal="left" vertical="center"/>
    </xf>
    <xf numFmtId="0" fontId="0" fillId="0" borderId="4" xfId="0" applyFont="1" applyBorder="1" applyAlignment="1" applyProtection="1">
      <alignment horizontal="left" vertical="center"/>
    </xf>
    <xf numFmtId="0" fontId="37" fillId="0" borderId="23" xfId="2"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0" borderId="48" xfId="2" applyFont="1" applyBorder="1" applyAlignment="1" applyProtection="1">
      <alignment horizontal="center" vertical="center" wrapText="1"/>
    </xf>
    <xf numFmtId="0" fontId="37" fillId="0" borderId="49" xfId="2" applyFont="1" applyBorder="1" applyAlignment="1" applyProtection="1">
      <alignment horizontal="center" vertical="center" wrapText="1"/>
    </xf>
    <xf numFmtId="0" fontId="37" fillId="0" borderId="50" xfId="2" applyFont="1" applyBorder="1" applyAlignment="1" applyProtection="1">
      <alignment horizontal="center" vertical="center" wrapText="1"/>
    </xf>
    <xf numFmtId="0" fontId="37" fillId="0" borderId="51" xfId="2" applyFont="1" applyBorder="1" applyAlignment="1" applyProtection="1">
      <alignment horizontal="center" vertical="center" wrapText="1"/>
    </xf>
    <xf numFmtId="0" fontId="13" fillId="0" borderId="3" xfId="2" applyFont="1" applyFill="1" applyBorder="1" applyAlignment="1" applyProtection="1">
      <alignment horizontal="left" vertical="center"/>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9"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3" xfId="2" applyFont="1" applyBorder="1" applyAlignment="1" applyProtection="1">
      <alignment horizontal="center" vertical="center" wrapText="1"/>
    </xf>
    <xf numFmtId="0" fontId="13" fillId="0" borderId="6"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7" fillId="0" borderId="21" xfId="2" applyFont="1" applyBorder="1" applyAlignment="1" applyProtection="1">
      <alignment horizontal="center" vertical="center" wrapText="1"/>
    </xf>
    <xf numFmtId="0" fontId="37" fillId="0" borderId="24" xfId="2" applyFont="1" applyBorder="1" applyAlignment="1" applyProtection="1">
      <alignment horizontal="center" vertical="center" wrapText="1"/>
    </xf>
    <xf numFmtId="0" fontId="13" fillId="0" borderId="14" xfId="2" applyFont="1" applyFill="1" applyBorder="1" applyAlignment="1" applyProtection="1">
      <alignment horizontal="left" vertical="center" wrapText="1"/>
    </xf>
    <xf numFmtId="0" fontId="13" fillId="0" borderId="15" xfId="2" applyFont="1" applyFill="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81">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border>
        <left style="thin">
          <color auto="1"/>
        </left>
        <right style="thin">
          <color auto="1"/>
        </right>
        <top style="thin">
          <color auto="1"/>
        </top>
        <bottom style="thin">
          <color auto="1"/>
        </bottom>
        <vertical/>
        <horizontal/>
      </border>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CCFF99"/>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949778</xdr:colOff>
      <xdr:row>9</xdr:row>
      <xdr:rowOff>66675</xdr:rowOff>
    </xdr:from>
    <xdr:to>
      <xdr:col>12</xdr:col>
      <xdr:colOff>942975</xdr:colOff>
      <xdr:row>17</xdr:row>
      <xdr:rowOff>68036</xdr:rowOff>
    </xdr:to>
    <xdr:cxnSp macro="">
      <xdr:nvCxnSpPr>
        <xdr:cNvPr id="8" name="Connecteur droit 8"/>
        <xdr:cNvCxnSpPr/>
      </xdr:nvCxnSpPr>
      <xdr:spPr>
        <a:xfrm flipV="1">
          <a:off x="7426778" y="2352675"/>
          <a:ext cx="2288722" cy="20968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xdr:colOff>
      <xdr:row>2</xdr:row>
      <xdr:rowOff>177234</xdr:rowOff>
    </xdr:from>
    <xdr:to>
      <xdr:col>16</xdr:col>
      <xdr:colOff>197303</xdr:colOff>
      <xdr:row>9</xdr:row>
      <xdr:rowOff>57149</xdr:rowOff>
    </xdr:to>
    <xdr:sp macro="" textlink="">
      <xdr:nvSpPr>
        <xdr:cNvPr id="5" name="Rectangle 4"/>
        <xdr:cNvSpPr/>
      </xdr:nvSpPr>
      <xdr:spPr>
        <a:xfrm>
          <a:off x="9726385" y="1129734"/>
          <a:ext cx="1910443" cy="1213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949778</xdr:colOff>
      <xdr:row>9</xdr:row>
      <xdr:rowOff>57150</xdr:rowOff>
    </xdr:from>
    <xdr:to>
      <xdr:col>13</xdr:col>
      <xdr:colOff>38100</xdr:colOff>
      <xdr:row>17</xdr:row>
      <xdr:rowOff>68036</xdr:rowOff>
    </xdr:to>
    <xdr:cxnSp macro="">
      <xdr:nvCxnSpPr>
        <xdr:cNvPr id="2" name="Connecteur droit 8"/>
        <xdr:cNvCxnSpPr/>
      </xdr:nvCxnSpPr>
      <xdr:spPr>
        <a:xfrm flipV="1">
          <a:off x="7426778" y="2724150"/>
          <a:ext cx="2336347" cy="21063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xdr:colOff>
      <xdr:row>2</xdr:row>
      <xdr:rowOff>177234</xdr:rowOff>
    </xdr:from>
    <xdr:to>
      <xdr:col>16</xdr:col>
      <xdr:colOff>197303</xdr:colOff>
      <xdr:row>9</xdr:row>
      <xdr:rowOff>57149</xdr:rowOff>
    </xdr:to>
    <xdr:sp macro="" textlink="">
      <xdr:nvSpPr>
        <xdr:cNvPr id="3" name="Rectangle 2"/>
        <xdr:cNvSpPr/>
      </xdr:nvSpPr>
      <xdr:spPr>
        <a:xfrm>
          <a:off x="9726385" y="1129734"/>
          <a:ext cx="1910443" cy="1594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949778</xdr:colOff>
      <xdr:row>9</xdr:row>
      <xdr:rowOff>104775</xdr:rowOff>
    </xdr:from>
    <xdr:to>
      <xdr:col>13</xdr:col>
      <xdr:colOff>0</xdr:colOff>
      <xdr:row>17</xdr:row>
      <xdr:rowOff>68036</xdr:rowOff>
    </xdr:to>
    <xdr:cxnSp macro="">
      <xdr:nvCxnSpPr>
        <xdr:cNvPr id="2" name="Connecteur droit 8"/>
        <xdr:cNvCxnSpPr/>
      </xdr:nvCxnSpPr>
      <xdr:spPr>
        <a:xfrm flipV="1">
          <a:off x="7426778" y="2771775"/>
          <a:ext cx="2298247" cy="2058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xdr:colOff>
      <xdr:row>2</xdr:row>
      <xdr:rowOff>177234</xdr:rowOff>
    </xdr:from>
    <xdr:to>
      <xdr:col>16</xdr:col>
      <xdr:colOff>197303</xdr:colOff>
      <xdr:row>9</xdr:row>
      <xdr:rowOff>57149</xdr:rowOff>
    </xdr:to>
    <xdr:sp macro="" textlink="">
      <xdr:nvSpPr>
        <xdr:cNvPr id="3" name="Rectangle 2"/>
        <xdr:cNvSpPr/>
      </xdr:nvSpPr>
      <xdr:spPr>
        <a:xfrm>
          <a:off x="9726385" y="1129734"/>
          <a:ext cx="1910443" cy="1594415"/>
        </a:xfrm>
        <a:prstGeom prst="wedgeRectCallout">
          <a:avLst>
            <a:gd name="adj1" fmla="val -42141"/>
            <a:gd name="adj2" fmla="val -23216"/>
          </a:avLst>
        </a:prstGeom>
        <a:solidFill>
          <a:schemeClr val="bg1">
            <a:lumMod val="85000"/>
          </a:schemeClr>
        </a:solidFill>
        <a:ln>
          <a:solidFill>
            <a:sysClr val="windowText" lastClr="0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fr-LU" sz="1200" baseline="0">
              <a:solidFill>
                <a:sysClr val="windowText" lastClr="000000"/>
              </a:solidFill>
              <a:effectLst/>
              <a:latin typeface="+mn-lt"/>
              <a:ea typeface="+mn-ea"/>
              <a:cs typeface="+mn-cs"/>
            </a:rPr>
            <a:t>Il est préférable</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d'inclure directement les cotisations patronales,</a:t>
          </a:r>
          <a:endParaRPr lang="fr-LU" sz="1200">
            <a:solidFill>
              <a:sysClr val="windowText" lastClr="000000"/>
            </a:solidFill>
            <a:effectLst/>
          </a:endParaRPr>
        </a:p>
        <a:p>
          <a:pPr algn="ctr"/>
          <a:r>
            <a:rPr lang="fr-LU" sz="1200" baseline="0">
              <a:solidFill>
                <a:sysClr val="windowText" lastClr="000000"/>
              </a:solidFill>
              <a:effectLst/>
              <a:latin typeface="+mn-lt"/>
              <a:ea typeface="+mn-ea"/>
              <a:cs typeface="+mn-cs"/>
            </a:rPr>
            <a:t>et déduire le montant des remboursements de la mutualité.</a:t>
          </a:r>
          <a:endParaRPr lang="fr-LU" sz="1200">
            <a:solidFill>
              <a:sysClr val="windowText" lastClr="000000"/>
            </a:solidFill>
            <a:effectLst/>
          </a:endParaRPr>
        </a:p>
        <a:p>
          <a:pPr algn="ctr"/>
          <a:endParaRPr lang="fr-LU" sz="14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171450</xdr:colOff>
      <xdr:row>4</xdr:row>
      <xdr:rowOff>66675</xdr:rowOff>
    </xdr:from>
    <xdr:to>
      <xdr:col>15</xdr:col>
      <xdr:colOff>638175</xdr:colOff>
      <xdr:row>7</xdr:row>
      <xdr:rowOff>0</xdr:rowOff>
    </xdr:to>
    <xdr:sp macro="" textlink="">
      <xdr:nvSpPr>
        <xdr:cNvPr id="2" name="Ellipse 2"/>
        <xdr:cNvSpPr/>
      </xdr:nvSpPr>
      <xdr:spPr>
        <a:xfrm>
          <a:off x="12773025" y="1400175"/>
          <a:ext cx="466725" cy="5048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A</a:t>
          </a:r>
        </a:p>
      </xdr:txBody>
    </xdr:sp>
    <xdr:clientData/>
  </xdr:twoCellAnchor>
  <xdr:twoCellAnchor>
    <xdr:from>
      <xdr:col>19</xdr:col>
      <xdr:colOff>152400</xdr:colOff>
      <xdr:row>4</xdr:row>
      <xdr:rowOff>85725</xdr:rowOff>
    </xdr:from>
    <xdr:to>
      <xdr:col>19</xdr:col>
      <xdr:colOff>619125</xdr:colOff>
      <xdr:row>7</xdr:row>
      <xdr:rowOff>28575</xdr:rowOff>
    </xdr:to>
    <xdr:sp macro="" textlink="">
      <xdr:nvSpPr>
        <xdr:cNvPr id="3" name="Ellipse 3"/>
        <xdr:cNvSpPr/>
      </xdr:nvSpPr>
      <xdr:spPr>
        <a:xfrm>
          <a:off x="14849475" y="1419225"/>
          <a:ext cx="466725" cy="514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B</a:t>
          </a:r>
        </a:p>
      </xdr:txBody>
    </xdr:sp>
    <xdr:clientData/>
  </xdr:twoCellAnchor>
  <xdr:twoCellAnchor>
    <xdr:from>
      <xdr:col>15</xdr:col>
      <xdr:colOff>0</xdr:colOff>
      <xdr:row>5</xdr:row>
      <xdr:rowOff>156122</xdr:rowOff>
    </xdr:from>
    <xdr:to>
      <xdr:col>15</xdr:col>
      <xdr:colOff>133350</xdr:colOff>
      <xdr:row>10</xdr:row>
      <xdr:rowOff>0</xdr:rowOff>
    </xdr:to>
    <xdr:sp macro="" textlink="">
      <xdr:nvSpPr>
        <xdr:cNvPr id="4" name="Forme libre 4"/>
        <xdr:cNvSpPr/>
      </xdr:nvSpPr>
      <xdr:spPr>
        <a:xfrm>
          <a:off x="12601575" y="1680122"/>
          <a:ext cx="133350" cy="796378"/>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twoCellAnchor>
    <xdr:from>
      <xdr:col>18</xdr:col>
      <xdr:colOff>628650</xdr:colOff>
      <xdr:row>5</xdr:row>
      <xdr:rowOff>142875</xdr:rowOff>
    </xdr:from>
    <xdr:to>
      <xdr:col>19</xdr:col>
      <xdr:colOff>97872</xdr:colOff>
      <xdr:row>9</xdr:row>
      <xdr:rowOff>1101178</xdr:rowOff>
    </xdr:to>
    <xdr:sp macro="" textlink="">
      <xdr:nvSpPr>
        <xdr:cNvPr id="5" name="Forme libre 5"/>
        <xdr:cNvSpPr/>
      </xdr:nvSpPr>
      <xdr:spPr>
        <a:xfrm>
          <a:off x="14697075" y="1666875"/>
          <a:ext cx="97872" cy="805903"/>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171450</xdr:colOff>
      <xdr:row>4</xdr:row>
      <xdr:rowOff>66675</xdr:rowOff>
    </xdr:from>
    <xdr:to>
      <xdr:col>15</xdr:col>
      <xdr:colOff>638175</xdr:colOff>
      <xdr:row>7</xdr:row>
      <xdr:rowOff>0</xdr:rowOff>
    </xdr:to>
    <xdr:sp macro="" textlink="">
      <xdr:nvSpPr>
        <xdr:cNvPr id="2" name="Ellipse 2"/>
        <xdr:cNvSpPr/>
      </xdr:nvSpPr>
      <xdr:spPr>
        <a:xfrm>
          <a:off x="12773025" y="1400175"/>
          <a:ext cx="466725" cy="5048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A</a:t>
          </a:r>
        </a:p>
      </xdr:txBody>
    </xdr:sp>
    <xdr:clientData/>
  </xdr:twoCellAnchor>
  <xdr:twoCellAnchor>
    <xdr:from>
      <xdr:col>19</xdr:col>
      <xdr:colOff>152400</xdr:colOff>
      <xdr:row>4</xdr:row>
      <xdr:rowOff>85725</xdr:rowOff>
    </xdr:from>
    <xdr:to>
      <xdr:col>19</xdr:col>
      <xdr:colOff>619125</xdr:colOff>
      <xdr:row>7</xdr:row>
      <xdr:rowOff>28575</xdr:rowOff>
    </xdr:to>
    <xdr:sp macro="" textlink="">
      <xdr:nvSpPr>
        <xdr:cNvPr id="3" name="Ellipse 3"/>
        <xdr:cNvSpPr/>
      </xdr:nvSpPr>
      <xdr:spPr>
        <a:xfrm>
          <a:off x="14849475" y="1419225"/>
          <a:ext cx="466725" cy="514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LU" sz="3200" b="1"/>
            <a:t>B</a:t>
          </a:r>
        </a:p>
      </xdr:txBody>
    </xdr:sp>
    <xdr:clientData/>
  </xdr:twoCellAnchor>
  <xdr:twoCellAnchor>
    <xdr:from>
      <xdr:col>15</xdr:col>
      <xdr:colOff>0</xdr:colOff>
      <xdr:row>5</xdr:row>
      <xdr:rowOff>156122</xdr:rowOff>
    </xdr:from>
    <xdr:to>
      <xdr:col>15</xdr:col>
      <xdr:colOff>133350</xdr:colOff>
      <xdr:row>10</xdr:row>
      <xdr:rowOff>0</xdr:rowOff>
    </xdr:to>
    <xdr:sp macro="" textlink="">
      <xdr:nvSpPr>
        <xdr:cNvPr id="4" name="Forme libre 4"/>
        <xdr:cNvSpPr/>
      </xdr:nvSpPr>
      <xdr:spPr>
        <a:xfrm>
          <a:off x="12601575" y="1680122"/>
          <a:ext cx="133350" cy="796378"/>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twoCellAnchor>
    <xdr:from>
      <xdr:col>18</xdr:col>
      <xdr:colOff>628650</xdr:colOff>
      <xdr:row>5</xdr:row>
      <xdr:rowOff>142875</xdr:rowOff>
    </xdr:from>
    <xdr:to>
      <xdr:col>19</xdr:col>
      <xdr:colOff>97872</xdr:colOff>
      <xdr:row>9</xdr:row>
      <xdr:rowOff>1101178</xdr:rowOff>
    </xdr:to>
    <xdr:sp macro="" textlink="">
      <xdr:nvSpPr>
        <xdr:cNvPr id="5" name="Forme libre 5"/>
        <xdr:cNvSpPr/>
      </xdr:nvSpPr>
      <xdr:spPr>
        <a:xfrm>
          <a:off x="14697075" y="1666875"/>
          <a:ext cx="97872" cy="805903"/>
        </a:xfrm>
        <a:custGeom>
          <a:avLst/>
          <a:gdLst>
            <a:gd name="connsiteX0" fmla="*/ 343088 w 343088"/>
            <a:gd name="connsiteY0" fmla="*/ 73478 h 2359478"/>
            <a:gd name="connsiteX1" fmla="*/ 188 w 343088"/>
            <a:gd name="connsiteY1" fmla="*/ 283028 h 2359478"/>
            <a:gd name="connsiteX2" fmla="*/ 304988 w 343088"/>
            <a:gd name="connsiteY2" fmla="*/ 2359478 h 2359478"/>
            <a:gd name="connsiteX0" fmla="*/ 352602 w 352602"/>
            <a:gd name="connsiteY0" fmla="*/ 22406 h 2308406"/>
            <a:gd name="connsiteX1" fmla="*/ 177 w 352602"/>
            <a:gd name="connsiteY1" fmla="*/ 479606 h 2308406"/>
            <a:gd name="connsiteX2" fmla="*/ 314502 w 352602"/>
            <a:gd name="connsiteY2" fmla="*/ 2308406 h 2308406"/>
            <a:gd name="connsiteX0" fmla="*/ 355259 w 355259"/>
            <a:gd name="connsiteY0" fmla="*/ 16821 h 1740846"/>
            <a:gd name="connsiteX1" fmla="*/ 2834 w 355259"/>
            <a:gd name="connsiteY1" fmla="*/ 474021 h 1740846"/>
            <a:gd name="connsiteX2" fmla="*/ 231434 w 355259"/>
            <a:gd name="connsiteY2" fmla="*/ 1740846 h 1740846"/>
            <a:gd name="connsiteX0" fmla="*/ 364572 w 364572"/>
            <a:gd name="connsiteY0" fmla="*/ 24853 h 1748878"/>
            <a:gd name="connsiteX1" fmla="*/ 2622 w 364572"/>
            <a:gd name="connsiteY1" fmla="*/ 367753 h 1748878"/>
            <a:gd name="connsiteX2" fmla="*/ 240747 w 364572"/>
            <a:gd name="connsiteY2" fmla="*/ 1748878 h 1748878"/>
          </a:gdLst>
          <a:ahLst/>
          <a:cxnLst>
            <a:cxn ang="0">
              <a:pos x="connsiteX0" y="connsiteY0"/>
            </a:cxn>
            <a:cxn ang="0">
              <a:pos x="connsiteX1" y="connsiteY1"/>
            </a:cxn>
            <a:cxn ang="0">
              <a:pos x="connsiteX2" y="connsiteY2"/>
            </a:cxn>
          </a:cxnLst>
          <a:rect l="l" t="t" r="r" b="b"/>
          <a:pathLst>
            <a:path w="364572" h="1748878">
              <a:moveTo>
                <a:pt x="364572" y="24853"/>
              </a:moveTo>
              <a:cubicBezTo>
                <a:pt x="196297" y="-60872"/>
                <a:pt x="23259" y="80416"/>
                <a:pt x="2622" y="367753"/>
              </a:cubicBezTo>
              <a:cubicBezTo>
                <a:pt x="-18015" y="655090"/>
                <a:pt x="85172" y="901153"/>
                <a:pt x="240747" y="1748878"/>
              </a:cubicBezTo>
            </a:path>
          </a:pathLst>
        </a:custGeom>
        <a:noFill/>
        <a:ln>
          <a:headEnd type="ova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L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tabSelected="1" zoomScaleNormal="100" workbookViewId="0">
      <selection activeCell="D13" sqref="D13"/>
    </sheetView>
  </sheetViews>
  <sheetFormatPr baseColWidth="10" defaultColWidth="11.42578125" defaultRowHeight="15" customHeight="1"/>
  <cols>
    <col min="1" max="1" width="2.85546875" style="14" customWidth="1"/>
    <col min="2" max="2" width="38.5703125" style="14" customWidth="1"/>
    <col min="3" max="8" width="14.28515625" style="14" customWidth="1"/>
    <col min="9" max="9" width="2.85546875" style="14" customWidth="1"/>
    <col min="10" max="16384" width="11.42578125" style="14"/>
  </cols>
  <sheetData>
    <row r="1" spans="2:13" ht="15" customHeight="1" thickBot="1"/>
    <row r="2" spans="2:13" ht="60" customHeight="1" thickBot="1">
      <c r="B2" s="276" t="s">
        <v>90</v>
      </c>
      <c r="C2" s="277"/>
      <c r="D2" s="277"/>
      <c r="E2" s="277"/>
      <c r="F2" s="277"/>
      <c r="G2" s="277"/>
      <c r="H2" s="278"/>
      <c r="I2" s="38"/>
      <c r="J2" s="101" t="str">
        <f>IF(AND(C5&lt;&gt;"",C7&lt;&gt;"",C9&lt;&gt;"",C14&lt;&gt;"",D14&lt;&gt;"",E14&lt;&gt;"",F14&lt;&gt;"",G14&lt;&gt;"",H14&lt;&gt;"",D18&lt;&gt;"",D20&lt;&gt;"",D22&lt;&gt;"",C26&lt;&gt;"",C27&lt;&gt;"",C28&lt;&gt;"",C29&lt;&gt;"",C43&lt;&gt;""),"OK","NOK")</f>
        <v>NOK</v>
      </c>
    </row>
    <row r="3" spans="2:13" ht="15" customHeight="1">
      <c r="B3" s="39"/>
      <c r="C3" s="39"/>
      <c r="D3" s="39"/>
      <c r="E3" s="39"/>
      <c r="F3" s="39"/>
      <c r="G3" s="39"/>
      <c r="H3" s="39"/>
      <c r="I3" s="38"/>
    </row>
    <row r="4" spans="2:13" ht="15" customHeight="1">
      <c r="B4" s="40"/>
      <c r="C4" s="41"/>
      <c r="D4" s="41"/>
      <c r="E4" s="41"/>
      <c r="F4" s="41"/>
      <c r="G4" s="41"/>
      <c r="H4" s="42"/>
      <c r="I4" s="39"/>
    </row>
    <row r="5" spans="2:13" ht="15" customHeight="1">
      <c r="B5" s="43" t="s">
        <v>22</v>
      </c>
      <c r="C5" s="282"/>
      <c r="D5" s="283"/>
      <c r="E5" s="283"/>
      <c r="F5" s="283"/>
      <c r="G5" s="283"/>
      <c r="H5" s="284"/>
      <c r="I5" s="44"/>
    </row>
    <row r="6" spans="2:13" ht="15" customHeight="1">
      <c r="B6" s="46"/>
      <c r="C6" s="44"/>
      <c r="D6" s="11"/>
      <c r="E6" s="44"/>
      <c r="F6" s="44"/>
      <c r="G6" s="44"/>
      <c r="H6" s="45"/>
      <c r="I6" s="44"/>
    </row>
    <row r="7" spans="2:13" ht="15" customHeight="1">
      <c r="B7" s="43" t="s">
        <v>84</v>
      </c>
      <c r="C7" s="282"/>
      <c r="D7" s="283"/>
      <c r="E7" s="283"/>
      <c r="F7" s="283"/>
      <c r="G7" s="283"/>
      <c r="H7" s="284"/>
      <c r="I7" s="44"/>
    </row>
    <row r="8" spans="2:13" ht="15" customHeight="1">
      <c r="B8" s="46"/>
      <c r="C8" s="44"/>
      <c r="D8" s="11"/>
      <c r="E8" s="44"/>
      <c r="F8" s="44"/>
      <c r="G8" s="44"/>
      <c r="H8" s="45"/>
      <c r="I8" s="44"/>
    </row>
    <row r="9" spans="2:13" ht="15" customHeight="1">
      <c r="B9" s="43" t="s">
        <v>85</v>
      </c>
      <c r="C9" s="98"/>
      <c r="D9" s="44"/>
      <c r="E9" s="11"/>
      <c r="F9" s="11"/>
      <c r="G9" s="44"/>
      <c r="H9" s="63"/>
      <c r="I9" s="44"/>
    </row>
    <row r="10" spans="2:13" ht="15" customHeight="1">
      <c r="B10" s="46"/>
      <c r="C10" s="44"/>
      <c r="D10" s="11"/>
      <c r="E10" s="44"/>
      <c r="F10" s="44"/>
      <c r="G10" s="44"/>
      <c r="H10" s="63"/>
      <c r="I10" s="44"/>
    </row>
    <row r="11" spans="2:13" ht="15" customHeight="1">
      <c r="B11" s="46" t="s">
        <v>23</v>
      </c>
      <c r="C11" s="285"/>
      <c r="D11" s="286"/>
      <c r="E11" s="286"/>
      <c r="F11" s="286"/>
      <c r="G11" s="286"/>
      <c r="H11" s="287"/>
      <c r="I11" s="44"/>
    </row>
    <row r="12" spans="2:13" ht="15" customHeight="1">
      <c r="B12" s="46"/>
      <c r="C12" s="288"/>
      <c r="D12" s="289"/>
      <c r="E12" s="289"/>
      <c r="F12" s="289"/>
      <c r="G12" s="289"/>
      <c r="H12" s="290"/>
      <c r="I12" s="44"/>
    </row>
    <row r="13" spans="2:13" ht="15" customHeight="1" thickBot="1">
      <c r="B13" s="46"/>
      <c r="C13" s="11"/>
      <c r="D13" s="44"/>
      <c r="E13" s="44"/>
      <c r="F13" s="44"/>
      <c r="G13" s="44"/>
      <c r="H13" s="45"/>
      <c r="I13" s="44"/>
    </row>
    <row r="14" spans="2:13" ht="15" customHeight="1" thickBot="1">
      <c r="B14" s="47" t="s">
        <v>35</v>
      </c>
      <c r="C14" s="66"/>
      <c r="D14" s="66"/>
      <c r="E14" s="66"/>
      <c r="F14" s="66"/>
      <c r="G14" s="66"/>
      <c r="H14" s="66"/>
      <c r="I14" s="44"/>
      <c r="J14" s="73" t="str">
        <f>C14&amp;D14&amp;E14&amp;F14&amp;G14&amp;H14</f>
        <v/>
      </c>
      <c r="M14" s="48"/>
    </row>
    <row r="15" spans="2:13" ht="15" customHeight="1">
      <c r="B15" s="58" t="s">
        <v>37</v>
      </c>
      <c r="C15" s="49"/>
      <c r="D15" s="50"/>
      <c r="E15" s="50"/>
      <c r="F15" s="50"/>
      <c r="G15" s="50"/>
      <c r="H15" s="51"/>
      <c r="I15" s="44"/>
    </row>
    <row r="16" spans="2:13" ht="15" customHeight="1">
      <c r="B16" s="52"/>
      <c r="D16" s="44"/>
      <c r="E16" s="44"/>
      <c r="F16" s="44"/>
      <c r="G16" s="44"/>
      <c r="H16" s="44"/>
      <c r="I16" s="44"/>
    </row>
    <row r="17" spans="2:9" ht="15" customHeight="1">
      <c r="B17" s="53"/>
      <c r="C17" s="55"/>
      <c r="D17" s="41" t="s">
        <v>70</v>
      </c>
      <c r="E17" s="54"/>
      <c r="F17" s="55"/>
      <c r="G17" s="55"/>
      <c r="H17" s="56"/>
      <c r="I17" s="44"/>
    </row>
    <row r="18" spans="2:9" ht="15" customHeight="1">
      <c r="B18" s="43" t="s">
        <v>117</v>
      </c>
      <c r="C18" s="80" t="s">
        <v>32</v>
      </c>
      <c r="D18" s="99"/>
      <c r="E18" s="11"/>
      <c r="F18" s="44"/>
      <c r="G18" s="44"/>
      <c r="H18" s="45"/>
      <c r="I18" s="44"/>
    </row>
    <row r="19" spans="2:9" ht="15" customHeight="1">
      <c r="B19" s="67"/>
      <c r="C19" s="44"/>
      <c r="D19" s="44"/>
      <c r="E19" s="11"/>
      <c r="F19" s="44"/>
      <c r="G19" s="44"/>
      <c r="H19" s="45"/>
      <c r="I19" s="44"/>
    </row>
    <row r="20" spans="2:9" ht="15" customHeight="1">
      <c r="B20" s="43" t="s">
        <v>118</v>
      </c>
      <c r="C20" s="71" t="s">
        <v>72</v>
      </c>
      <c r="D20" s="99"/>
      <c r="E20" s="11"/>
      <c r="F20" s="44"/>
      <c r="G20" s="44"/>
      <c r="H20" s="45"/>
      <c r="I20" s="44"/>
    </row>
    <row r="21" spans="2:9" ht="15" customHeight="1">
      <c r="B21" s="67"/>
      <c r="C21" s="44"/>
      <c r="D21" s="44"/>
      <c r="E21" s="11"/>
      <c r="F21" s="44"/>
      <c r="G21" s="44"/>
      <c r="H21" s="45"/>
      <c r="I21" s="44"/>
    </row>
    <row r="22" spans="2:9" ht="15" customHeight="1">
      <c r="B22" s="43" t="s">
        <v>119</v>
      </c>
      <c r="C22" s="72" t="s">
        <v>33</v>
      </c>
      <c r="D22" s="99"/>
      <c r="E22" s="11"/>
      <c r="F22" s="57"/>
      <c r="G22" s="57"/>
      <c r="H22" s="74"/>
      <c r="I22" s="44"/>
    </row>
    <row r="23" spans="2:9" ht="15" customHeight="1">
      <c r="B23" s="58"/>
      <c r="C23" s="49"/>
      <c r="D23" s="68"/>
      <c r="E23" s="69"/>
      <c r="F23" s="69"/>
      <c r="G23" s="69"/>
      <c r="H23" s="75"/>
    </row>
    <row r="24" spans="2:9" ht="15" customHeight="1">
      <c r="B24" s="60"/>
    </row>
    <row r="25" spans="2:9" ht="15" customHeight="1">
      <c r="B25" s="53"/>
      <c r="C25" s="54"/>
      <c r="D25" s="54"/>
      <c r="E25" s="54"/>
      <c r="F25" s="54"/>
      <c r="G25" s="54"/>
      <c r="H25" s="61"/>
    </row>
    <row r="26" spans="2:9" ht="15" customHeight="1">
      <c r="B26" s="43" t="s">
        <v>29</v>
      </c>
      <c r="C26" s="273"/>
      <c r="D26" s="274"/>
      <c r="E26" s="274"/>
      <c r="F26" s="274"/>
      <c r="G26" s="274"/>
      <c r="H26" s="275"/>
      <c r="I26" s="44"/>
    </row>
    <row r="27" spans="2:9" ht="15" customHeight="1">
      <c r="B27" s="36" t="s">
        <v>38</v>
      </c>
      <c r="C27" s="273"/>
      <c r="D27" s="274"/>
      <c r="E27" s="274"/>
      <c r="F27" s="274"/>
      <c r="G27" s="274"/>
      <c r="H27" s="275"/>
      <c r="I27" s="44"/>
    </row>
    <row r="28" spans="2:9" ht="15" customHeight="1">
      <c r="B28" s="46" t="s">
        <v>86</v>
      </c>
      <c r="C28" s="273"/>
      <c r="D28" s="274"/>
      <c r="E28" s="274"/>
      <c r="F28" s="274"/>
      <c r="G28" s="274"/>
      <c r="H28" s="275"/>
      <c r="I28" s="44"/>
    </row>
    <row r="29" spans="2:9" ht="15" customHeight="1">
      <c r="B29" s="46" t="s">
        <v>87</v>
      </c>
      <c r="C29" s="273"/>
      <c r="D29" s="274"/>
      <c r="E29" s="274"/>
      <c r="F29" s="274"/>
      <c r="G29" s="274"/>
      <c r="H29" s="275"/>
      <c r="I29" s="44"/>
    </row>
    <row r="30" spans="2:9" ht="15" customHeight="1">
      <c r="B30" s="36"/>
      <c r="C30" s="62"/>
      <c r="D30" s="11"/>
      <c r="E30" s="62"/>
      <c r="F30" s="62"/>
      <c r="G30" s="62"/>
      <c r="H30" s="76"/>
    </row>
    <row r="31" spans="2:9" ht="15" customHeight="1">
      <c r="B31" s="43" t="s">
        <v>30</v>
      </c>
      <c r="C31" s="273"/>
      <c r="D31" s="274"/>
      <c r="E31" s="274"/>
      <c r="F31" s="274"/>
      <c r="G31" s="274"/>
      <c r="H31" s="275"/>
      <c r="I31" s="44"/>
    </row>
    <row r="32" spans="2:9" ht="15" customHeight="1">
      <c r="B32" s="36" t="s">
        <v>38</v>
      </c>
      <c r="C32" s="273"/>
      <c r="D32" s="274"/>
      <c r="E32" s="274"/>
      <c r="F32" s="274"/>
      <c r="G32" s="274"/>
      <c r="H32" s="275"/>
      <c r="I32" s="44"/>
    </row>
    <row r="33" spans="2:13" ht="15" customHeight="1">
      <c r="B33" s="46" t="s">
        <v>86</v>
      </c>
      <c r="C33" s="273"/>
      <c r="D33" s="274"/>
      <c r="E33" s="274"/>
      <c r="F33" s="274"/>
      <c r="G33" s="274"/>
      <c r="H33" s="275"/>
      <c r="I33" s="44"/>
      <c r="M33" s="70"/>
    </row>
    <row r="34" spans="2:13" ht="15" customHeight="1">
      <c r="B34" s="46" t="s">
        <v>87</v>
      </c>
      <c r="C34" s="273"/>
      <c r="D34" s="274"/>
      <c r="E34" s="274"/>
      <c r="F34" s="274"/>
      <c r="G34" s="274"/>
      <c r="H34" s="275"/>
      <c r="I34" s="44"/>
    </row>
    <row r="35" spans="2:13" ht="15" customHeight="1">
      <c r="B35" s="36"/>
      <c r="C35" s="62"/>
      <c r="D35" s="11"/>
      <c r="E35" s="62"/>
      <c r="F35" s="62"/>
      <c r="G35" s="62"/>
      <c r="H35" s="76"/>
    </row>
    <row r="36" spans="2:13" ht="15" customHeight="1">
      <c r="B36" s="43" t="s">
        <v>31</v>
      </c>
      <c r="C36" s="273"/>
      <c r="D36" s="274"/>
      <c r="E36" s="274"/>
      <c r="F36" s="274"/>
      <c r="G36" s="274"/>
      <c r="H36" s="275"/>
      <c r="I36" s="44"/>
    </row>
    <row r="37" spans="2:13" ht="15" customHeight="1">
      <c r="B37" s="36" t="s">
        <v>38</v>
      </c>
      <c r="C37" s="273"/>
      <c r="D37" s="274"/>
      <c r="E37" s="274"/>
      <c r="F37" s="274"/>
      <c r="G37" s="274"/>
      <c r="H37" s="275"/>
      <c r="I37" s="44"/>
    </row>
    <row r="38" spans="2:13" ht="15" customHeight="1">
      <c r="B38" s="46" t="s">
        <v>86</v>
      </c>
      <c r="C38" s="273"/>
      <c r="D38" s="274"/>
      <c r="E38" s="274"/>
      <c r="F38" s="274"/>
      <c r="G38" s="274"/>
      <c r="H38" s="275"/>
      <c r="I38" s="44"/>
    </row>
    <row r="39" spans="2:13" ht="15" customHeight="1">
      <c r="B39" s="46" t="s">
        <v>87</v>
      </c>
      <c r="C39" s="273"/>
      <c r="D39" s="274"/>
      <c r="E39" s="274"/>
      <c r="F39" s="274"/>
      <c r="G39" s="274"/>
      <c r="H39" s="275"/>
      <c r="I39" s="44"/>
    </row>
    <row r="40" spans="2:13" ht="15" customHeight="1">
      <c r="B40" s="64"/>
      <c r="C40" s="49"/>
      <c r="D40" s="49"/>
      <c r="E40" s="49"/>
      <c r="F40" s="49"/>
      <c r="G40" s="49"/>
      <c r="H40" s="59"/>
    </row>
    <row r="41" spans="2:13" ht="15" customHeight="1">
      <c r="B41" s="11"/>
      <c r="C41" s="11"/>
      <c r="D41" s="11"/>
      <c r="E41" s="11"/>
      <c r="F41" s="11"/>
      <c r="G41" s="11"/>
      <c r="H41" s="11"/>
    </row>
    <row r="42" spans="2:13" ht="15" customHeight="1">
      <c r="B42" s="65"/>
      <c r="C42" s="54"/>
      <c r="D42" s="54"/>
      <c r="E42" s="54"/>
      <c r="F42" s="54"/>
      <c r="G42" s="54"/>
      <c r="H42" s="61"/>
    </row>
    <row r="43" spans="2:13" ht="15" customHeight="1">
      <c r="B43" s="37" t="s">
        <v>88</v>
      </c>
      <c r="C43" s="100"/>
      <c r="D43" s="11"/>
      <c r="E43" s="11"/>
      <c r="F43" s="11"/>
      <c r="G43" s="11"/>
      <c r="H43" s="63"/>
    </row>
    <row r="44" spans="2:13" ht="15" customHeight="1">
      <c r="B44" s="64"/>
      <c r="C44" s="49"/>
      <c r="D44" s="49"/>
      <c r="E44" s="49"/>
      <c r="F44" s="49"/>
      <c r="G44" s="49"/>
      <c r="H44" s="59"/>
    </row>
    <row r="45" spans="2:13" ht="15" customHeight="1" thickBot="1"/>
    <row r="46" spans="2:13" ht="30" customHeight="1" thickBot="1">
      <c r="B46" s="279" t="s">
        <v>69</v>
      </c>
      <c r="C46" s="280"/>
      <c r="D46" s="280"/>
      <c r="E46" s="280"/>
      <c r="F46" s="280"/>
      <c r="G46" s="280"/>
      <c r="H46" s="281"/>
    </row>
  </sheetData>
  <sheetProtection algorithmName="SHA-512" hashValue="EE9Gf68nh8z0CDGfOlrEwvRQQZVDLLEQBig9DDBrXmd2Bgzufry8mRw+1wEVY8srY14r46munSkH3AdRjVtqNw==" saltValue="IZaVIfH2XPnhy0QkQlSmEg==" spinCount="100000" sheet="1" selectLockedCells="1"/>
  <mergeCells count="18">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 ref="C37:H37"/>
    <mergeCell ref="C38:H38"/>
    <mergeCell ref="C39:H39"/>
    <mergeCell ref="B2:H2"/>
  </mergeCells>
  <conditionalFormatting sqref="B2">
    <cfRule type="expression" dxfId="80" priority="1">
      <formula>$J$2="OK"</formula>
    </cfRule>
    <cfRule type="expression" dxfId="79" priority="2">
      <formula>$J$2="NOK"</formula>
    </cfRule>
  </conditionalFormatting>
  <dataValidations count="4">
    <dataValidation type="list" allowBlank="1" showInputMessage="1" showErrorMessage="1" sqref="D18 D20 D22">
      <formula1>"Oui,Non"</formula1>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 type="list" allowBlank="1" showInputMessage="1" showErrorMessage="1" sqref="C9">
      <formula1>"PA,PH"</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showGridLines="0" zoomScaleNormal="100" workbookViewId="0">
      <selection activeCell="D7" sqref="D7"/>
    </sheetView>
  </sheetViews>
  <sheetFormatPr baseColWidth="10" defaultColWidth="11.42578125" defaultRowHeight="15" customHeight="1"/>
  <cols>
    <col min="1" max="1" width="2.85546875" style="14" customWidth="1"/>
    <col min="2" max="2" width="92.85546875" style="14" customWidth="1"/>
    <col min="3" max="3" width="12.85546875" style="101" customWidth="1"/>
    <col min="4" max="4" width="12.85546875" style="14" customWidth="1"/>
    <col min="5" max="5" width="2.85546875" style="14" customWidth="1"/>
    <col min="6" max="16384" width="11.42578125" style="14"/>
  </cols>
  <sheetData>
    <row r="1" spans="2:12" ht="15" customHeight="1" thickBot="1"/>
    <row r="2" spans="2:12" s="11" customFormat="1" ht="60" customHeight="1" thickBot="1">
      <c r="B2" s="369" t="s">
        <v>99</v>
      </c>
      <c r="C2" s="370"/>
      <c r="D2" s="371"/>
      <c r="E2" s="113"/>
      <c r="F2" s="127" t="str">
        <f>IF(AND(D7&lt;&gt;"",D8&lt;&gt;"",D9&lt;&gt;"",D10&lt;&gt;"",D11&lt;&gt;"",D12&lt;&gt;"",D29&lt;&gt;"",D31&lt;&gt;""),"OK","NOK")</f>
        <v>NOK</v>
      </c>
      <c r="G2" s="113"/>
      <c r="H2" s="113"/>
      <c r="I2" s="113"/>
      <c r="J2" s="113"/>
      <c r="K2" s="113"/>
      <c r="L2" s="113"/>
    </row>
    <row r="3" spans="2:12" s="11" customFormat="1" ht="15" customHeight="1">
      <c r="B3" s="52"/>
      <c r="C3" s="115"/>
      <c r="D3" s="116"/>
      <c r="E3" s="116"/>
      <c r="F3" s="116"/>
      <c r="G3" s="116"/>
      <c r="H3" s="116"/>
      <c r="I3" s="116"/>
      <c r="J3" s="116"/>
      <c r="K3" s="116"/>
      <c r="L3" s="111"/>
    </row>
    <row r="4" spans="2:12" s="11" customFormat="1" ht="15" customHeight="1">
      <c r="B4" s="117" t="s">
        <v>63</v>
      </c>
      <c r="C4" s="372">
        <f>'F1'!C7</f>
        <v>0</v>
      </c>
      <c r="D4" s="373"/>
      <c r="E4" s="116"/>
      <c r="F4" s="116"/>
      <c r="G4" s="52"/>
      <c r="H4" s="52"/>
      <c r="I4" s="52"/>
      <c r="J4" s="118"/>
      <c r="K4" s="118"/>
      <c r="L4" s="13"/>
    </row>
    <row r="5" spans="2:12" ht="15" customHeight="1">
      <c r="B5" s="114"/>
      <c r="C5" s="111"/>
      <c r="D5" s="116"/>
      <c r="E5" s="116"/>
      <c r="F5" s="116"/>
      <c r="G5" s="52"/>
      <c r="H5" s="52"/>
      <c r="I5" s="52"/>
      <c r="J5" s="118"/>
      <c r="K5" s="118"/>
      <c r="L5" s="13"/>
    </row>
    <row r="6" spans="2:12" ht="15" customHeight="1">
      <c r="B6" s="119" t="s">
        <v>60</v>
      </c>
      <c r="C6" s="120"/>
      <c r="D6" s="15"/>
    </row>
    <row r="7" spans="2:12" ht="15" customHeight="1">
      <c r="B7" s="121" t="s">
        <v>61</v>
      </c>
      <c r="C7" s="122"/>
      <c r="D7" s="129"/>
    </row>
    <row r="8" spans="2:12" ht="15" customHeight="1">
      <c r="B8" s="121" t="s">
        <v>146</v>
      </c>
      <c r="C8" s="122"/>
      <c r="D8" s="129"/>
    </row>
    <row r="9" spans="2:12" ht="15" customHeight="1">
      <c r="B9" s="121" t="s">
        <v>147</v>
      </c>
      <c r="C9" s="122"/>
      <c r="D9" s="129"/>
    </row>
    <row r="10" spans="2:12" ht="15" customHeight="1">
      <c r="B10" s="121" t="s">
        <v>148</v>
      </c>
      <c r="C10" s="122"/>
      <c r="D10" s="129"/>
    </row>
    <row r="11" spans="2:12" ht="15" customHeight="1">
      <c r="B11" s="121" t="s">
        <v>149</v>
      </c>
      <c r="C11" s="122"/>
      <c r="D11" s="129"/>
    </row>
    <row r="12" spans="2:12" ht="15" customHeight="1">
      <c r="B12" s="121" t="s">
        <v>150</v>
      </c>
      <c r="C12" s="122"/>
      <c r="D12" s="129"/>
    </row>
    <row r="13" spans="2:12" ht="15" customHeight="1">
      <c r="B13" s="119" t="s">
        <v>91</v>
      </c>
      <c r="C13" s="120"/>
      <c r="D13" s="16"/>
    </row>
    <row r="14" spans="2:12" ht="30" customHeight="1">
      <c r="B14" s="374" t="s">
        <v>152</v>
      </c>
      <c r="C14" s="375"/>
      <c r="D14" s="128"/>
      <c r="F14" s="131"/>
    </row>
    <row r="15" spans="2:12" ht="30" customHeight="1">
      <c r="B15" s="374" t="s">
        <v>153</v>
      </c>
      <c r="C15" s="375"/>
      <c r="D15" s="128"/>
      <c r="F15" s="131"/>
    </row>
    <row r="16" spans="2:12" ht="30" customHeight="1">
      <c r="B16" s="374" t="s">
        <v>154</v>
      </c>
      <c r="C16" s="375"/>
      <c r="D16" s="128"/>
      <c r="F16" s="131"/>
    </row>
    <row r="17" spans="2:4" ht="45" customHeight="1">
      <c r="B17" s="126" t="s">
        <v>92</v>
      </c>
      <c r="C17" s="123" t="s">
        <v>94</v>
      </c>
      <c r="D17" s="123" t="s">
        <v>67</v>
      </c>
    </row>
    <row r="18" spans="2:4" ht="15" customHeight="1">
      <c r="B18" s="124" t="s">
        <v>93</v>
      </c>
      <c r="C18" s="130"/>
      <c r="D18" s="112"/>
    </row>
    <row r="19" spans="2:4" ht="45">
      <c r="B19" s="126" t="s">
        <v>1431</v>
      </c>
      <c r="C19" s="123" t="s">
        <v>94</v>
      </c>
      <c r="D19" s="123" t="s">
        <v>67</v>
      </c>
    </row>
    <row r="20" spans="2:4" ht="15" customHeight="1">
      <c r="B20" s="245" t="s">
        <v>95</v>
      </c>
      <c r="C20" s="130"/>
      <c r="D20" s="130"/>
    </row>
    <row r="21" spans="2:4" ht="15" customHeight="1">
      <c r="B21" s="245" t="s">
        <v>96</v>
      </c>
      <c r="C21" s="130"/>
      <c r="D21" s="130"/>
    </row>
    <row r="22" spans="2:4" ht="15" customHeight="1">
      <c r="B22" s="245" t="s">
        <v>97</v>
      </c>
      <c r="C22" s="130"/>
      <c r="D22" s="130"/>
    </row>
    <row r="23" spans="2:4" ht="45">
      <c r="B23" s="126" t="s">
        <v>1428</v>
      </c>
      <c r="C23" s="123" t="s">
        <v>68</v>
      </c>
      <c r="D23" s="123" t="s">
        <v>67</v>
      </c>
    </row>
    <row r="24" spans="2:4" ht="15" customHeight="1">
      <c r="B24" s="245" t="s">
        <v>95</v>
      </c>
      <c r="C24" s="130"/>
      <c r="D24" s="130"/>
    </row>
    <row r="25" spans="2:4" ht="15" customHeight="1">
      <c r="B25" s="245" t="s">
        <v>96</v>
      </c>
      <c r="C25" s="130"/>
      <c r="D25" s="130"/>
    </row>
    <row r="26" spans="2:4" ht="15" customHeight="1">
      <c r="B26" s="245" t="s">
        <v>97</v>
      </c>
      <c r="C26" s="130"/>
      <c r="D26" s="130"/>
    </row>
    <row r="27" spans="2:4" ht="15" customHeight="1">
      <c r="B27" s="125" t="s">
        <v>98</v>
      </c>
      <c r="C27" s="130"/>
      <c r="D27" s="130"/>
    </row>
    <row r="28" spans="2:4" ht="45" customHeight="1">
      <c r="B28" s="126" t="s">
        <v>144</v>
      </c>
      <c r="C28" s="123" t="s">
        <v>1426</v>
      </c>
      <c r="D28" s="123" t="s">
        <v>1427</v>
      </c>
    </row>
    <row r="29" spans="2:4" ht="15" customHeight="1">
      <c r="B29" s="242" t="s">
        <v>1425</v>
      </c>
      <c r="C29" s="130"/>
      <c r="D29" s="130"/>
    </row>
    <row r="30" spans="2:4" ht="45" customHeight="1">
      <c r="B30" s="365" t="s">
        <v>151</v>
      </c>
      <c r="C30" s="366"/>
      <c r="D30" s="123" t="s">
        <v>67</v>
      </c>
    </row>
    <row r="31" spans="2:4" ht="15" customHeight="1">
      <c r="B31" s="367" t="s">
        <v>1416</v>
      </c>
      <c r="C31" s="368"/>
      <c r="D31" s="130"/>
    </row>
  </sheetData>
  <sheetProtection algorithmName="SHA-512" hashValue="YmvV9kxIEv4ttwhIEsAKG8aVWsL3EfCZP7kxnQGOhqq0zHP0viOCFZhKK/bxwXXoHo6AT9ZsBP5b8uw0FaDUgw==" saltValue="BZLgkwPfzh8x+NwJujUTOw==" spinCount="100000" sheet="1" objects="1" scenarios="1" selectLockedCells="1"/>
  <mergeCells count="7">
    <mergeCell ref="B30:C30"/>
    <mergeCell ref="B31:C31"/>
    <mergeCell ref="B2:D2"/>
    <mergeCell ref="C4:D4"/>
    <mergeCell ref="B14:C14"/>
    <mergeCell ref="B15:C15"/>
    <mergeCell ref="B16:C16"/>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zoomScaleNormal="100" zoomScaleSheetLayoutView="100" workbookViewId="0">
      <selection activeCell="N3" sqref="N3"/>
    </sheetView>
  </sheetViews>
  <sheetFormatPr baseColWidth="10" defaultColWidth="11.42578125" defaultRowHeight="15" customHeight="1"/>
  <cols>
    <col min="1" max="1" width="2.85546875" style="14" customWidth="1"/>
    <col min="2" max="2" width="53.42578125" style="14" customWidth="1"/>
    <col min="3" max="11" width="21.42578125" style="14" customWidth="1"/>
    <col min="12" max="12" width="20.42578125" style="14" customWidth="1"/>
    <col min="13" max="13" width="2.85546875" style="14" customWidth="1"/>
    <col min="14" max="16384" width="11.42578125" style="14"/>
  </cols>
  <sheetData>
    <row r="1" spans="2:14" ht="15" customHeight="1" thickBot="1"/>
    <row r="2" spans="2:14" ht="60" customHeight="1" thickBot="1">
      <c r="B2" s="376" t="s">
        <v>1396</v>
      </c>
      <c r="C2" s="377"/>
      <c r="D2" s="377"/>
      <c r="E2" s="377"/>
      <c r="F2" s="377"/>
      <c r="G2" s="377"/>
      <c r="H2" s="377"/>
      <c r="I2" s="378"/>
      <c r="J2" s="378"/>
      <c r="K2" s="378"/>
      <c r="L2" s="379"/>
      <c r="N2" s="127" t="str">
        <f>IF(AND(C6&lt;&gt;"",OR(C11&lt;&gt;"",C13&lt;&gt;"",C15&lt;&gt;"",C16&lt;&gt;"",C19&lt;&gt;"")),"OK","NOK")</f>
        <v>NOK</v>
      </c>
    </row>
    <row r="3" spans="2:14" ht="15" customHeight="1">
      <c r="B3" s="60"/>
      <c r="C3" s="116"/>
      <c r="D3" s="116"/>
      <c r="E3" s="116"/>
      <c r="F3" s="116"/>
      <c r="G3" s="116"/>
      <c r="H3" s="116"/>
      <c r="I3" s="116"/>
      <c r="J3" s="116"/>
      <c r="K3" s="116"/>
      <c r="L3" s="116"/>
    </row>
    <row r="4" spans="2:14" ht="15" customHeight="1">
      <c r="B4" s="117" t="s">
        <v>63</v>
      </c>
      <c r="C4" s="380">
        <f>'F1'!C7</f>
        <v>0</v>
      </c>
      <c r="D4" s="380"/>
      <c r="E4" s="380"/>
      <c r="F4" s="380"/>
      <c r="G4" s="380"/>
      <c r="H4" s="380"/>
      <c r="I4" s="380"/>
      <c r="J4" s="380"/>
      <c r="K4" s="380"/>
      <c r="L4" s="373"/>
    </row>
    <row r="5" spans="2:14" ht="15" customHeight="1" thickBot="1">
      <c r="B5" s="114"/>
      <c r="C5" s="116"/>
      <c r="D5" s="52"/>
      <c r="E5" s="52"/>
      <c r="F5" s="52"/>
      <c r="G5" s="52"/>
      <c r="H5" s="52"/>
      <c r="I5" s="52"/>
      <c r="J5" s="52"/>
      <c r="K5" s="52"/>
      <c r="L5" s="52"/>
    </row>
    <row r="6" spans="2:14" ht="30" customHeight="1" thickBot="1">
      <c r="B6" s="176" t="s">
        <v>1439</v>
      </c>
      <c r="C6" s="177"/>
      <c r="D6" s="178"/>
      <c r="E6" s="178"/>
      <c r="F6" s="178"/>
      <c r="G6" s="178"/>
      <c r="H6" s="178"/>
      <c r="I6" s="178"/>
      <c r="J6" s="178"/>
      <c r="K6" s="178"/>
    </row>
    <row r="7" spans="2:14" ht="15" customHeight="1">
      <c r="B7" s="116"/>
      <c r="C7" s="178"/>
      <c r="D7" s="178"/>
      <c r="E7" s="178"/>
      <c r="F7" s="178"/>
      <c r="G7" s="178"/>
      <c r="H7" s="178"/>
      <c r="I7" s="178"/>
      <c r="J7" s="178"/>
      <c r="K7" s="178"/>
      <c r="L7" s="178"/>
    </row>
    <row r="8" spans="2:14" ht="60" customHeight="1">
      <c r="B8" s="116"/>
      <c r="C8" s="381" t="s">
        <v>1440</v>
      </c>
      <c r="D8" s="382"/>
      <c r="E8" s="382"/>
      <c r="F8" s="382"/>
      <c r="G8" s="383"/>
      <c r="H8" s="381" t="s">
        <v>1417</v>
      </c>
      <c r="I8" s="382"/>
      <c r="J8" s="382"/>
      <c r="K8" s="382"/>
      <c r="L8" s="383"/>
    </row>
    <row r="9" spans="2:14" s="11" customFormat="1" ht="60" customHeight="1">
      <c r="B9" s="179"/>
      <c r="C9" s="384" t="s">
        <v>1397</v>
      </c>
      <c r="D9" s="386" t="s">
        <v>1432</v>
      </c>
      <c r="E9" s="387"/>
      <c r="F9" s="387"/>
      <c r="G9" s="388"/>
      <c r="H9" s="384" t="s">
        <v>1398</v>
      </c>
      <c r="I9" s="386" t="s">
        <v>1433</v>
      </c>
      <c r="J9" s="387"/>
      <c r="K9" s="387"/>
      <c r="L9" s="388"/>
    </row>
    <row r="10" spans="2:14" s="11" customFormat="1" ht="60" customHeight="1">
      <c r="B10" s="179"/>
      <c r="C10" s="385"/>
      <c r="D10" s="246" t="s">
        <v>1434</v>
      </c>
      <c r="E10" s="246" t="s">
        <v>1435</v>
      </c>
      <c r="F10" s="246" t="s">
        <v>1436</v>
      </c>
      <c r="G10" s="246" t="s">
        <v>1437</v>
      </c>
      <c r="H10" s="385"/>
      <c r="I10" s="246" t="s">
        <v>1434</v>
      </c>
      <c r="J10" s="246" t="s">
        <v>1435</v>
      </c>
      <c r="K10" s="246" t="s">
        <v>1436</v>
      </c>
      <c r="L10" s="246" t="s">
        <v>1437</v>
      </c>
    </row>
    <row r="11" spans="2:14" ht="15" customHeight="1">
      <c r="B11" s="180" t="s">
        <v>1399</v>
      </c>
      <c r="C11" s="247"/>
      <c r="D11" s="129"/>
      <c r="E11" s="129"/>
      <c r="F11" s="186"/>
      <c r="G11" s="186"/>
      <c r="H11" s="247"/>
      <c r="I11" s="129"/>
      <c r="J11" s="129"/>
      <c r="K11" s="186"/>
      <c r="L11" s="186"/>
    </row>
    <row r="12" spans="2:14" ht="15" customHeight="1">
      <c r="B12" s="182" t="s">
        <v>1400</v>
      </c>
      <c r="C12" s="186"/>
      <c r="D12" s="186"/>
      <c r="E12" s="186"/>
      <c r="F12" s="186"/>
      <c r="G12" s="186"/>
      <c r="H12" s="186"/>
      <c r="I12" s="129"/>
      <c r="J12" s="186"/>
      <c r="K12" s="186"/>
      <c r="L12" s="186"/>
    </row>
    <row r="13" spans="2:14" ht="15" customHeight="1">
      <c r="B13" s="182" t="s">
        <v>1401</v>
      </c>
      <c r="C13" s="129"/>
      <c r="D13" s="129"/>
      <c r="E13" s="129"/>
      <c r="F13" s="186"/>
      <c r="G13" s="186"/>
      <c r="H13" s="129"/>
      <c r="I13" s="186"/>
      <c r="J13" s="129"/>
      <c r="K13" s="186"/>
      <c r="L13" s="186"/>
    </row>
    <row r="14" spans="2:14" ht="15" customHeight="1">
      <c r="B14" s="182" t="s">
        <v>1402</v>
      </c>
      <c r="C14" s="186"/>
      <c r="D14" s="186"/>
      <c r="E14" s="186"/>
      <c r="F14" s="186"/>
      <c r="G14" s="186"/>
      <c r="H14" s="186"/>
      <c r="I14" s="129"/>
      <c r="J14" s="186"/>
      <c r="K14" s="186"/>
      <c r="L14" s="186"/>
    </row>
    <row r="15" spans="2:14" ht="15" customHeight="1">
      <c r="B15" s="182" t="s">
        <v>1403</v>
      </c>
      <c r="C15" s="129"/>
      <c r="D15" s="129"/>
      <c r="E15" s="129"/>
      <c r="F15" s="186"/>
      <c r="G15" s="186"/>
      <c r="H15" s="129"/>
      <c r="I15" s="186"/>
      <c r="J15" s="129"/>
      <c r="K15" s="186"/>
      <c r="L15" s="186"/>
    </row>
    <row r="16" spans="2:14" ht="15" customHeight="1">
      <c r="B16" s="182" t="s">
        <v>1406</v>
      </c>
      <c r="C16" s="129"/>
      <c r="D16" s="129"/>
      <c r="E16" s="129"/>
      <c r="F16" s="186"/>
      <c r="G16" s="186"/>
      <c r="H16" s="129"/>
      <c r="I16" s="129"/>
      <c r="J16" s="129"/>
      <c r="K16" s="186"/>
      <c r="L16" s="186"/>
    </row>
    <row r="17" spans="2:12" ht="15" customHeight="1">
      <c r="B17" s="182" t="s">
        <v>1404</v>
      </c>
      <c r="C17" s="186"/>
      <c r="D17" s="186"/>
      <c r="E17" s="186"/>
      <c r="F17" s="186"/>
      <c r="G17" s="186"/>
      <c r="H17" s="186"/>
      <c r="I17" s="129"/>
      <c r="J17" s="186"/>
      <c r="K17" s="186"/>
      <c r="L17" s="186"/>
    </row>
    <row r="18" spans="2:12" ht="15" customHeight="1">
      <c r="B18" s="182" t="s">
        <v>1405</v>
      </c>
      <c r="C18" s="186"/>
      <c r="D18" s="186"/>
      <c r="E18" s="186"/>
      <c r="F18" s="186"/>
      <c r="G18" s="186"/>
      <c r="H18" s="186"/>
      <c r="I18" s="129"/>
      <c r="J18" s="186"/>
      <c r="K18" s="186"/>
      <c r="L18" s="186"/>
    </row>
    <row r="19" spans="2:12" ht="15" customHeight="1">
      <c r="B19" s="182" t="s">
        <v>1407</v>
      </c>
      <c r="C19" s="129"/>
      <c r="D19" s="129"/>
      <c r="E19" s="129"/>
      <c r="F19" s="186"/>
      <c r="G19" s="186"/>
      <c r="H19" s="129"/>
      <c r="I19" s="129"/>
      <c r="J19" s="129"/>
      <c r="K19" s="186"/>
      <c r="L19" s="186"/>
    </row>
    <row r="20" spans="2:12" ht="15" customHeight="1">
      <c r="B20" s="248" t="s">
        <v>1438</v>
      </c>
      <c r="C20" s="186"/>
      <c r="D20" s="186"/>
      <c r="E20" s="186"/>
      <c r="F20" s="186"/>
      <c r="G20" s="186"/>
      <c r="H20" s="186"/>
      <c r="I20" s="186"/>
      <c r="J20" s="186"/>
      <c r="K20" s="186"/>
      <c r="L20" s="186"/>
    </row>
    <row r="21" spans="2:12" ht="15" customHeight="1">
      <c r="B21" s="184" t="s">
        <v>62</v>
      </c>
      <c r="C21" s="185">
        <f>SUM(C11:C20)</f>
        <v>0</v>
      </c>
      <c r="D21" s="186">
        <f>SUM(D11:D20)</f>
        <v>0</v>
      </c>
      <c r="E21" s="186">
        <f t="shared" ref="E21:J21" si="0">SUM(E11:E20)</f>
        <v>0</v>
      </c>
      <c r="F21" s="186"/>
      <c r="G21" s="186"/>
      <c r="H21" s="186">
        <f t="shared" si="0"/>
        <v>0</v>
      </c>
      <c r="I21" s="186">
        <f t="shared" si="0"/>
        <v>0</v>
      </c>
      <c r="J21" s="186">
        <f t="shared" si="0"/>
        <v>0</v>
      </c>
      <c r="K21" s="186"/>
      <c r="L21" s="186"/>
    </row>
    <row r="23" spans="2:12" ht="60" customHeight="1">
      <c r="B23" s="116"/>
      <c r="C23" s="381" t="s">
        <v>1440</v>
      </c>
      <c r="D23" s="382"/>
      <c r="E23" s="382"/>
      <c r="F23" s="382"/>
      <c r="G23" s="383"/>
      <c r="H23" s="381" t="s">
        <v>1417</v>
      </c>
      <c r="I23" s="382"/>
      <c r="J23" s="382"/>
      <c r="K23" s="382"/>
      <c r="L23" s="383"/>
    </row>
    <row r="24" spans="2:12" s="11" customFormat="1" ht="60" customHeight="1">
      <c r="B24" s="179"/>
      <c r="C24" s="384" t="s">
        <v>1397</v>
      </c>
      <c r="D24" s="386" t="s">
        <v>1432</v>
      </c>
      <c r="E24" s="387"/>
      <c r="F24" s="387"/>
      <c r="G24" s="388"/>
      <c r="H24" s="384" t="s">
        <v>1398</v>
      </c>
      <c r="I24" s="390" t="s">
        <v>1433</v>
      </c>
      <c r="J24" s="391"/>
      <c r="K24" s="391"/>
      <c r="L24" s="392"/>
    </row>
    <row r="25" spans="2:12" s="11" customFormat="1" ht="60" customHeight="1">
      <c r="B25" s="179"/>
      <c r="C25" s="385"/>
      <c r="D25" s="246" t="s">
        <v>1434</v>
      </c>
      <c r="E25" s="246" t="s">
        <v>1435</v>
      </c>
      <c r="F25" s="246" t="s">
        <v>1436</v>
      </c>
      <c r="G25" s="246" t="s">
        <v>1437</v>
      </c>
      <c r="H25" s="389"/>
      <c r="I25" s="246" t="s">
        <v>1434</v>
      </c>
      <c r="J25" s="246" t="s">
        <v>1435</v>
      </c>
      <c r="K25" s="246" t="s">
        <v>1436</v>
      </c>
      <c r="L25" s="246" t="s">
        <v>1437</v>
      </c>
    </row>
    <row r="26" spans="2:12" ht="15" customHeight="1">
      <c r="B26" s="180" t="s">
        <v>1441</v>
      </c>
      <c r="C26" s="181">
        <f t="shared" ref="C26:J26" si="1">C11*1</f>
        <v>0</v>
      </c>
      <c r="D26" s="183">
        <f t="shared" ref="D26:E26" si="2">D11*1</f>
        <v>0</v>
      </c>
      <c r="E26" s="183">
        <f t="shared" si="2"/>
        <v>0</v>
      </c>
      <c r="F26" s="186"/>
      <c r="G26" s="186"/>
      <c r="H26" s="183">
        <f t="shared" si="1"/>
        <v>0</v>
      </c>
      <c r="I26" s="183">
        <f t="shared" ref="I26" si="3">I11*1</f>
        <v>0</v>
      </c>
      <c r="J26" s="183">
        <f t="shared" si="1"/>
        <v>0</v>
      </c>
      <c r="K26" s="186"/>
      <c r="L26" s="186"/>
    </row>
    <row r="27" spans="2:12" ht="15" customHeight="1">
      <c r="B27" s="182" t="s">
        <v>1442</v>
      </c>
      <c r="C27" s="186"/>
      <c r="D27" s="186"/>
      <c r="E27" s="186"/>
      <c r="F27" s="185"/>
      <c r="G27" s="185"/>
      <c r="H27" s="186"/>
      <c r="I27" s="183">
        <f>I12*1.8</f>
        <v>0</v>
      </c>
      <c r="J27" s="186"/>
      <c r="K27" s="186"/>
      <c r="L27" s="186"/>
    </row>
    <row r="28" spans="2:12" ht="15" customHeight="1">
      <c r="B28" s="182" t="s">
        <v>1443</v>
      </c>
      <c r="C28" s="183">
        <f>C13*1.3</f>
        <v>0</v>
      </c>
      <c r="D28" s="183">
        <f>D13*1.3</f>
        <v>0</v>
      </c>
      <c r="E28" s="183">
        <f>E13*1.3</f>
        <v>0</v>
      </c>
      <c r="F28" s="185"/>
      <c r="G28" s="185"/>
      <c r="H28" s="183">
        <f>H13*1.3</f>
        <v>0</v>
      </c>
      <c r="I28" s="186"/>
      <c r="J28" s="183">
        <f t="shared" ref="J28" si="4">J13*1.3</f>
        <v>0</v>
      </c>
      <c r="K28" s="186"/>
      <c r="L28" s="186"/>
    </row>
    <row r="29" spans="2:12" ht="15" customHeight="1">
      <c r="B29" s="182" t="s">
        <v>1444</v>
      </c>
      <c r="C29" s="186"/>
      <c r="D29" s="186"/>
      <c r="E29" s="186"/>
      <c r="F29" s="186"/>
      <c r="G29" s="186"/>
      <c r="H29" s="186"/>
      <c r="I29" s="183">
        <f>I17*0.9</f>
        <v>0</v>
      </c>
      <c r="J29" s="186"/>
      <c r="K29" s="186"/>
      <c r="L29" s="186"/>
    </row>
    <row r="30" spans="2:12" ht="15" customHeight="1">
      <c r="B30" s="182" t="s">
        <v>1445</v>
      </c>
      <c r="C30" s="183">
        <f>C15*1</f>
        <v>0</v>
      </c>
      <c r="D30" s="183">
        <f>D15*1</f>
        <v>0</v>
      </c>
      <c r="E30" s="183">
        <f>E15*1</f>
        <v>0</v>
      </c>
      <c r="F30" s="186"/>
      <c r="G30" s="186"/>
      <c r="H30" s="183">
        <f>H15*1</f>
        <v>0</v>
      </c>
      <c r="I30" s="186"/>
      <c r="J30" s="183">
        <f t="shared" ref="J30" si="5">J15*1</f>
        <v>0</v>
      </c>
      <c r="K30" s="186"/>
      <c r="L30" s="186"/>
    </row>
    <row r="31" spans="2:12" ht="15" customHeight="1">
      <c r="B31" s="182" t="s">
        <v>1446</v>
      </c>
      <c r="C31" s="183">
        <f>C16*0.7</f>
        <v>0</v>
      </c>
      <c r="D31" s="183">
        <f>D16*0.7</f>
        <v>0</v>
      </c>
      <c r="E31" s="183">
        <f>E16*0.7</f>
        <v>0</v>
      </c>
      <c r="F31" s="186"/>
      <c r="G31" s="186"/>
      <c r="H31" s="183">
        <f>H16*0.7</f>
        <v>0</v>
      </c>
      <c r="I31" s="183">
        <f>I16*0.7</f>
        <v>0</v>
      </c>
      <c r="J31" s="183">
        <f t="shared" ref="J31" si="6">J16*0.7</f>
        <v>0</v>
      </c>
      <c r="K31" s="186"/>
      <c r="L31" s="186"/>
    </row>
    <row r="32" spans="2:12" ht="15" customHeight="1">
      <c r="B32" s="182" t="s">
        <v>1447</v>
      </c>
      <c r="C32" s="186"/>
      <c r="D32" s="186"/>
      <c r="E32" s="186"/>
      <c r="F32" s="186"/>
      <c r="G32" s="186"/>
      <c r="H32" s="186"/>
      <c r="I32" s="183">
        <f>I17*0.9</f>
        <v>0</v>
      </c>
      <c r="J32" s="186"/>
      <c r="K32" s="186"/>
      <c r="L32" s="186"/>
    </row>
    <row r="33" spans="2:12" ht="15" customHeight="1">
      <c r="B33" s="182" t="s">
        <v>1448</v>
      </c>
      <c r="C33" s="186"/>
      <c r="D33" s="186"/>
      <c r="E33" s="186"/>
      <c r="F33" s="186"/>
      <c r="G33" s="186"/>
      <c r="H33" s="186"/>
      <c r="I33" s="183">
        <f>I18*0.7</f>
        <v>0</v>
      </c>
      <c r="J33" s="186"/>
      <c r="K33" s="186"/>
      <c r="L33" s="186"/>
    </row>
    <row r="34" spans="2:12" ht="15" customHeight="1">
      <c r="B34" s="182" t="s">
        <v>1449</v>
      </c>
      <c r="C34" s="183">
        <f>C19*1.8</f>
        <v>0</v>
      </c>
      <c r="D34" s="183">
        <f>D19*1.8</f>
        <v>0</v>
      </c>
      <c r="E34" s="183">
        <f>E19*1.8</f>
        <v>0</v>
      </c>
      <c r="F34" s="185"/>
      <c r="G34" s="185"/>
      <c r="H34" s="183">
        <f>H19*1.8</f>
        <v>0</v>
      </c>
      <c r="I34" s="183">
        <f>I19*1.8</f>
        <v>0</v>
      </c>
      <c r="J34" s="183">
        <f t="shared" ref="J34" si="7">J19*1.8</f>
        <v>0</v>
      </c>
      <c r="K34" s="186"/>
      <c r="L34" s="186"/>
    </row>
    <row r="35" spans="2:12" ht="15" customHeight="1">
      <c r="B35" s="248" t="s">
        <v>1450</v>
      </c>
      <c r="C35" s="186"/>
      <c r="D35" s="186"/>
      <c r="E35" s="186"/>
      <c r="F35" s="185"/>
      <c r="G35" s="185"/>
      <c r="H35" s="186"/>
      <c r="I35" s="186"/>
      <c r="J35" s="186"/>
      <c r="K35" s="186"/>
      <c r="L35" s="186"/>
    </row>
    <row r="36" spans="2:12" ht="15" customHeight="1">
      <c r="B36" s="184" t="s">
        <v>62</v>
      </c>
      <c r="C36" s="185"/>
      <c r="D36" s="185"/>
      <c r="E36" s="185"/>
      <c r="F36" s="185"/>
      <c r="G36" s="185"/>
      <c r="H36" s="185">
        <f t="shared" ref="H36:J36" si="8">SUM(H26:H35)</f>
        <v>0</v>
      </c>
      <c r="I36" s="185">
        <f t="shared" si="8"/>
        <v>0</v>
      </c>
      <c r="J36" s="185">
        <f t="shared" si="8"/>
        <v>0</v>
      </c>
      <c r="K36" s="185"/>
      <c r="L36" s="185"/>
    </row>
  </sheetData>
  <sheetProtection selectLockedCells="1"/>
  <mergeCells count="14">
    <mergeCell ref="C23:G23"/>
    <mergeCell ref="H23:L23"/>
    <mergeCell ref="C24:C25"/>
    <mergeCell ref="D24:G24"/>
    <mergeCell ref="H24:H25"/>
    <mergeCell ref="I24:L24"/>
    <mergeCell ref="B2:L2"/>
    <mergeCell ref="C4:L4"/>
    <mergeCell ref="C8:G8"/>
    <mergeCell ref="H8:L8"/>
    <mergeCell ref="C9:C10"/>
    <mergeCell ref="D9:G9"/>
    <mergeCell ref="H9:H10"/>
    <mergeCell ref="I9:L9"/>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showGridLines="0" zoomScaleNormal="100" workbookViewId="0">
      <selection activeCell="D13" sqref="D13"/>
    </sheetView>
  </sheetViews>
  <sheetFormatPr baseColWidth="10" defaultColWidth="9.140625" defaultRowHeight="15"/>
  <cols>
    <col min="1" max="1" width="2.85546875" style="188" customWidth="1"/>
    <col min="2" max="2" width="2.85546875" style="187" customWidth="1"/>
    <col min="3" max="3" width="37.140625" style="188" customWidth="1"/>
    <col min="4" max="4" width="14.28515625" style="188" customWidth="1"/>
    <col min="5" max="6" width="14.28515625" style="189" customWidth="1"/>
    <col min="7" max="8" width="2.85546875" style="188" customWidth="1"/>
    <col min="9" max="9" width="37.140625" style="188" customWidth="1"/>
    <col min="10" max="10" width="14.28515625" style="188" customWidth="1"/>
    <col min="11" max="11" width="2.85546875" style="188" customWidth="1"/>
    <col min="12" max="12" width="11.42578125" style="188" customWidth="1"/>
    <col min="13" max="13" width="10.7109375" style="188" customWidth="1"/>
    <col min="14" max="16384" width="9.140625" style="188"/>
  </cols>
  <sheetData>
    <row r="1" spans="2:14" ht="15" customHeight="1" thickBot="1"/>
    <row r="2" spans="2:14" ht="54.95" customHeight="1" thickBot="1">
      <c r="B2" s="369" t="s">
        <v>1408</v>
      </c>
      <c r="C2" s="393"/>
      <c r="D2" s="393"/>
      <c r="E2" s="393"/>
      <c r="F2" s="393"/>
      <c r="G2" s="393"/>
      <c r="H2" s="393"/>
      <c r="I2" s="393"/>
      <c r="J2" s="394"/>
      <c r="L2" s="173" t="str">
        <f>IF(D37=0,"NOK","OK")</f>
        <v>NOK</v>
      </c>
    </row>
    <row r="3" spans="2:14" ht="15" customHeight="1">
      <c r="C3" s="187"/>
      <c r="D3" s="187"/>
      <c r="E3" s="190"/>
      <c r="F3" s="190"/>
    </row>
    <row r="4" spans="2:14" s="60" customFormat="1">
      <c r="B4" s="191" t="s">
        <v>63</v>
      </c>
      <c r="C4" s="192"/>
      <c r="D4" s="372">
        <f>'F1'!C7</f>
        <v>0</v>
      </c>
      <c r="E4" s="380"/>
      <c r="F4" s="380"/>
      <c r="G4" s="380"/>
      <c r="H4" s="380"/>
      <c r="I4" s="380"/>
      <c r="J4" s="373"/>
      <c r="K4" s="188"/>
      <c r="L4" s="188"/>
      <c r="M4" s="188"/>
      <c r="N4" s="188"/>
    </row>
    <row r="5" spans="2:14" ht="15" customHeight="1" thickBot="1">
      <c r="B5" s="193"/>
      <c r="C5" s="193"/>
      <c r="D5" s="193"/>
      <c r="E5" s="193"/>
      <c r="F5" s="193"/>
    </row>
    <row r="6" spans="2:14" ht="30" customHeight="1" thickBot="1">
      <c r="B6" s="276" t="s">
        <v>1409</v>
      </c>
      <c r="C6" s="277"/>
      <c r="D6" s="277"/>
      <c r="E6" s="277"/>
      <c r="F6" s="278"/>
      <c r="G6" s="194"/>
      <c r="H6" s="369" t="s">
        <v>1410</v>
      </c>
      <c r="I6" s="393"/>
      <c r="J6" s="394"/>
      <c r="M6" s="195"/>
    </row>
    <row r="7" spans="2:14" ht="105">
      <c r="B7" s="395"/>
      <c r="C7" s="396"/>
      <c r="D7" s="196" t="s">
        <v>1411</v>
      </c>
      <c r="E7" s="197" t="s">
        <v>1412</v>
      </c>
      <c r="F7" s="197" t="s">
        <v>1413</v>
      </c>
      <c r="H7" s="198"/>
      <c r="I7" s="199"/>
      <c r="J7" s="200" t="s">
        <v>1414</v>
      </c>
    </row>
    <row r="8" spans="2:14" ht="15" customHeight="1">
      <c r="B8" s="201" t="s">
        <v>65</v>
      </c>
      <c r="C8" s="202"/>
      <c r="D8" s="202"/>
      <c r="E8" s="203"/>
      <c r="F8" s="204"/>
      <c r="G8" s="187"/>
      <c r="H8" s="201" t="s">
        <v>65</v>
      </c>
      <c r="I8" s="202"/>
      <c r="J8" s="204"/>
    </row>
    <row r="9" spans="2:14">
      <c r="B9" s="205"/>
      <c r="C9" s="206" t="s">
        <v>0</v>
      </c>
      <c r="D9" s="207"/>
      <c r="E9" s="207"/>
      <c r="F9" s="208"/>
      <c r="H9" s="205"/>
      <c r="I9" s="206" t="s">
        <v>0</v>
      </c>
      <c r="J9" s="209"/>
    </row>
    <row r="10" spans="2:14">
      <c r="B10" s="210"/>
      <c r="C10" s="116" t="str">
        <f>'F2 SAS'!C17</f>
        <v xml:space="preserve">Médecin </v>
      </c>
      <c r="D10" s="211"/>
      <c r="E10" s="212">
        <f>'F2 TOTAL'!D17</f>
        <v>0</v>
      </c>
      <c r="F10" s="212">
        <f>IF(E10=0,0,D10/E10)</f>
        <v>0</v>
      </c>
      <c r="H10" s="213"/>
      <c r="I10" s="214" t="str">
        <f>C10</f>
        <v xml:space="preserve">Médecin </v>
      </c>
      <c r="J10" s="211"/>
    </row>
    <row r="11" spans="2:14">
      <c r="B11" s="210"/>
      <c r="C11" s="116" t="str">
        <f>'F2 SAS'!C18</f>
        <v>Licencié en sciences hospitalières</v>
      </c>
      <c r="D11" s="211"/>
      <c r="E11" s="212">
        <f>'F2 TOTAL'!D18</f>
        <v>0</v>
      </c>
      <c r="F11" s="212">
        <f t="shared" ref="F11:F22" si="0">IF(E11=0,0,D11/E11)</f>
        <v>0</v>
      </c>
      <c r="H11" s="215"/>
      <c r="I11" s="216" t="str">
        <f t="shared" ref="I11:I22" si="1">C11</f>
        <v>Licencié en sciences hospitalières</v>
      </c>
      <c r="J11" s="211"/>
    </row>
    <row r="12" spans="2:14">
      <c r="B12" s="210"/>
      <c r="C12" s="116" t="str">
        <f>'F2 SAS'!C19</f>
        <v>Infirmier hospitalier gradué</v>
      </c>
      <c r="D12" s="211"/>
      <c r="E12" s="212">
        <f>'F2 TOTAL'!D19</f>
        <v>0</v>
      </c>
      <c r="F12" s="212">
        <f t="shared" si="0"/>
        <v>0</v>
      </c>
      <c r="H12" s="215"/>
      <c r="I12" s="216" t="str">
        <f t="shared" si="1"/>
        <v>Infirmier hospitalier gradué</v>
      </c>
      <c r="J12" s="211"/>
    </row>
    <row r="13" spans="2:14">
      <c r="B13" s="215"/>
      <c r="C13" s="216" t="str">
        <f>'F2 SAS'!C20</f>
        <v>Assistant social</v>
      </c>
      <c r="D13" s="211"/>
      <c r="E13" s="212">
        <f>'F2 TOTAL'!D20</f>
        <v>0</v>
      </c>
      <c r="F13" s="212">
        <f t="shared" si="0"/>
        <v>0</v>
      </c>
      <c r="H13" s="215"/>
      <c r="I13" s="216" t="str">
        <f t="shared" si="1"/>
        <v>Assistant social</v>
      </c>
      <c r="J13" s="211"/>
    </row>
    <row r="14" spans="2:14">
      <c r="B14" s="215"/>
      <c r="C14" s="216" t="str">
        <f>'F2 SAS'!C21</f>
        <v>Ergothérapeute</v>
      </c>
      <c r="D14" s="211"/>
      <c r="E14" s="212">
        <f>'F2 TOTAL'!D21</f>
        <v>0</v>
      </c>
      <c r="F14" s="212">
        <f t="shared" si="0"/>
        <v>0</v>
      </c>
      <c r="H14" s="215"/>
      <c r="I14" s="216" t="str">
        <f t="shared" si="1"/>
        <v>Ergothérapeute</v>
      </c>
      <c r="J14" s="211"/>
    </row>
    <row r="15" spans="2:14">
      <c r="B15" s="215"/>
      <c r="C15" s="216" t="str">
        <f>'F2 SAS'!C22</f>
        <v>Kinésithérapeute</v>
      </c>
      <c r="D15" s="211"/>
      <c r="E15" s="212">
        <f>'F2 TOTAL'!D22</f>
        <v>0</v>
      </c>
      <c r="F15" s="212">
        <f t="shared" si="0"/>
        <v>0</v>
      </c>
      <c r="H15" s="215"/>
      <c r="I15" s="216" t="str">
        <f t="shared" si="1"/>
        <v>Kinésithérapeute</v>
      </c>
      <c r="J15" s="211"/>
    </row>
    <row r="16" spans="2:14">
      <c r="B16" s="215"/>
      <c r="C16" s="216" t="str">
        <f>'F2 SAS'!C23</f>
        <v>Psychomotricien</v>
      </c>
      <c r="D16" s="211"/>
      <c r="E16" s="212">
        <f>'F2 TOTAL'!D23</f>
        <v>0</v>
      </c>
      <c r="F16" s="212">
        <f t="shared" si="0"/>
        <v>0</v>
      </c>
      <c r="H16" s="215"/>
      <c r="I16" s="216" t="str">
        <f t="shared" si="1"/>
        <v>Psychomotricien</v>
      </c>
      <c r="J16" s="211"/>
    </row>
    <row r="17" spans="2:10">
      <c r="B17" s="215"/>
      <c r="C17" s="216" t="str">
        <f>'F2 SAS'!C24</f>
        <v>Pédagogue curatif</v>
      </c>
      <c r="D17" s="211"/>
      <c r="E17" s="212">
        <f>'F2 TOTAL'!D24</f>
        <v>0</v>
      </c>
      <c r="F17" s="212">
        <f t="shared" si="0"/>
        <v>0</v>
      </c>
      <c r="H17" s="215"/>
      <c r="I17" s="216" t="str">
        <f t="shared" si="1"/>
        <v>Pédagogue curatif</v>
      </c>
      <c r="J17" s="211"/>
    </row>
    <row r="18" spans="2:10">
      <c r="B18" s="215"/>
      <c r="C18" s="2" t="str">
        <f>'F2 SAS'!C25</f>
        <v>Diététicien</v>
      </c>
      <c r="D18" s="211"/>
      <c r="E18" s="212">
        <f>'F2 TOTAL'!D25</f>
        <v>0</v>
      </c>
      <c r="F18" s="212">
        <f t="shared" si="0"/>
        <v>0</v>
      </c>
      <c r="H18" s="215"/>
      <c r="I18" s="2" t="str">
        <f t="shared" si="1"/>
        <v>Diététicien</v>
      </c>
      <c r="J18" s="211"/>
    </row>
    <row r="19" spans="2:10">
      <c r="B19" s="215"/>
      <c r="C19" s="216" t="str">
        <f>'F2 SAS'!C26</f>
        <v>Infirmier anesthésiste / masseur</v>
      </c>
      <c r="D19" s="211"/>
      <c r="E19" s="212">
        <f>'F2 TOTAL'!D26</f>
        <v>0</v>
      </c>
      <c r="F19" s="212">
        <f t="shared" si="0"/>
        <v>0</v>
      </c>
      <c r="H19" s="215"/>
      <c r="I19" s="216" t="str">
        <f t="shared" si="1"/>
        <v>Infirmier anesthésiste / masseur</v>
      </c>
      <c r="J19" s="211"/>
    </row>
    <row r="20" spans="2:10">
      <c r="B20" s="215"/>
      <c r="C20" s="216" t="str">
        <f>'F2 SAS'!C27</f>
        <v>Infirmier psychiatrique</v>
      </c>
      <c r="D20" s="211"/>
      <c r="E20" s="212">
        <f>'F2 TOTAL'!D27</f>
        <v>0</v>
      </c>
      <c r="F20" s="212">
        <f t="shared" si="0"/>
        <v>0</v>
      </c>
      <c r="H20" s="215"/>
      <c r="I20" s="216" t="str">
        <f t="shared" si="1"/>
        <v>Infirmier psychiatrique</v>
      </c>
      <c r="J20" s="211"/>
    </row>
    <row r="21" spans="2:10">
      <c r="B21" s="215"/>
      <c r="C21" s="216" t="str">
        <f>'F2 SAS'!C28</f>
        <v>Infirmier</v>
      </c>
      <c r="D21" s="211"/>
      <c r="E21" s="212">
        <f>'F2 TOTAL'!D28</f>
        <v>0</v>
      </c>
      <c r="F21" s="212">
        <f t="shared" si="0"/>
        <v>0</v>
      </c>
      <c r="H21" s="215"/>
      <c r="I21" s="216" t="str">
        <f t="shared" si="1"/>
        <v>Infirmier</v>
      </c>
      <c r="J21" s="211"/>
    </row>
    <row r="22" spans="2:10">
      <c r="B22" s="215"/>
      <c r="C22" s="216" t="str">
        <f>'F2 SAS'!C29</f>
        <v>Aide soignant</v>
      </c>
      <c r="D22" s="211"/>
      <c r="E22" s="212">
        <f>'F2 TOTAL'!D29</f>
        <v>0</v>
      </c>
      <c r="F22" s="212">
        <f t="shared" si="0"/>
        <v>0</v>
      </c>
      <c r="H22" s="215"/>
      <c r="I22" s="216" t="str">
        <f t="shared" si="1"/>
        <v>Aide soignant</v>
      </c>
      <c r="J22" s="211"/>
    </row>
    <row r="23" spans="2:10">
      <c r="B23" s="217"/>
      <c r="C23" s="218" t="s">
        <v>12</v>
      </c>
      <c r="D23" s="219"/>
      <c r="E23" s="219"/>
      <c r="F23" s="219"/>
      <c r="H23" s="217"/>
      <c r="I23" s="218" t="s">
        <v>12</v>
      </c>
      <c r="J23" s="220"/>
    </row>
    <row r="24" spans="2:10">
      <c r="B24" s="215"/>
      <c r="C24" s="216" t="str">
        <f>'F2 SAS'!C31</f>
        <v>Universitaire psychologue</v>
      </c>
      <c r="D24" s="211"/>
      <c r="E24" s="212">
        <f>'F2 TOTAL'!D31</f>
        <v>0</v>
      </c>
      <c r="F24" s="212">
        <f t="shared" ref="F24:F29" si="2">IF(E24=0,0,D24/E24)</f>
        <v>0</v>
      </c>
      <c r="H24" s="215"/>
      <c r="I24" s="216" t="str">
        <f t="shared" ref="I24:I29" si="3">C24</f>
        <v>Universitaire psychologue</v>
      </c>
      <c r="J24" s="211"/>
    </row>
    <row r="25" spans="2:10">
      <c r="B25" s="215"/>
      <c r="C25" s="216" t="str">
        <f>'F2 SAS'!C32</f>
        <v>Educateur gradué</v>
      </c>
      <c r="D25" s="211"/>
      <c r="E25" s="212">
        <f>'F2 TOTAL'!D32</f>
        <v>0</v>
      </c>
      <c r="F25" s="212">
        <f t="shared" si="2"/>
        <v>0</v>
      </c>
      <c r="H25" s="215"/>
      <c r="I25" s="216" t="str">
        <f t="shared" si="3"/>
        <v>Educateur gradué</v>
      </c>
      <c r="J25" s="211"/>
    </row>
    <row r="26" spans="2:10">
      <c r="B26" s="215"/>
      <c r="C26" s="216" t="str">
        <f>'F2 SAS'!C33</f>
        <v>Educateur instructeur (bac)</v>
      </c>
      <c r="D26" s="211"/>
      <c r="E26" s="212">
        <f>'F2 TOTAL'!D33</f>
        <v>0</v>
      </c>
      <c r="F26" s="212">
        <f t="shared" si="2"/>
        <v>0</v>
      </c>
      <c r="H26" s="215"/>
      <c r="I26" s="216" t="str">
        <f t="shared" si="3"/>
        <v>Educateur instructeur (bac)</v>
      </c>
      <c r="J26" s="211"/>
    </row>
    <row r="27" spans="2:10">
      <c r="B27" s="215"/>
      <c r="C27" s="216" t="str">
        <f>'F2 SAS'!C34</f>
        <v>Educateur diplômé</v>
      </c>
      <c r="D27" s="211"/>
      <c r="E27" s="212">
        <f>'F2 TOTAL'!D34</f>
        <v>0</v>
      </c>
      <c r="F27" s="212">
        <f t="shared" si="2"/>
        <v>0</v>
      </c>
      <c r="H27" s="215"/>
      <c r="I27" s="216" t="str">
        <f t="shared" si="3"/>
        <v>Educateur diplômé</v>
      </c>
      <c r="J27" s="211"/>
    </row>
    <row r="28" spans="2:10">
      <c r="B28" s="215"/>
      <c r="C28" s="216" t="str">
        <f>'F2 SAS'!C35</f>
        <v>Educateur instructeur</v>
      </c>
      <c r="D28" s="211"/>
      <c r="E28" s="212">
        <f>'F2 TOTAL'!D35</f>
        <v>0</v>
      </c>
      <c r="F28" s="212">
        <f t="shared" si="2"/>
        <v>0</v>
      </c>
      <c r="H28" s="215"/>
      <c r="I28" s="216" t="str">
        <f t="shared" si="3"/>
        <v>Educateur instructeur</v>
      </c>
      <c r="J28" s="211"/>
    </row>
    <row r="29" spans="2:10">
      <c r="B29" s="215"/>
      <c r="C29" s="216" t="str">
        <f>'F2 SAS'!C36</f>
        <v>Salarié non diplômé</v>
      </c>
      <c r="D29" s="211"/>
      <c r="E29" s="212">
        <f>'F2 TOTAL'!D36</f>
        <v>0</v>
      </c>
      <c r="F29" s="212">
        <f t="shared" si="2"/>
        <v>0</v>
      </c>
      <c r="H29" s="215"/>
      <c r="I29" s="216" t="str">
        <f t="shared" si="3"/>
        <v>Salarié non diplômé</v>
      </c>
      <c r="J29" s="211"/>
    </row>
    <row r="30" spans="2:10">
      <c r="B30" s="221"/>
      <c r="C30" s="206" t="s">
        <v>21</v>
      </c>
      <c r="D30" s="222"/>
      <c r="E30" s="222"/>
      <c r="F30" s="219"/>
      <c r="H30" s="221"/>
      <c r="I30" s="206" t="s">
        <v>21</v>
      </c>
      <c r="J30" s="220"/>
    </row>
    <row r="31" spans="2:10">
      <c r="B31" s="210"/>
      <c r="C31" s="116" t="str">
        <f>'F2 SAS'!C38</f>
        <v>Salarié avec CATP ou CAP</v>
      </c>
      <c r="D31" s="211"/>
      <c r="E31" s="212">
        <f>'F2 TOTAL'!D38</f>
        <v>0</v>
      </c>
      <c r="F31" s="212">
        <f>IF(E31=0,0,D31/E31)</f>
        <v>0</v>
      </c>
      <c r="H31" s="223"/>
      <c r="I31" s="224" t="str">
        <f t="shared" ref="I31:I35" si="4">C31</f>
        <v>Salarié avec CATP ou CAP</v>
      </c>
      <c r="J31" s="211"/>
    </row>
    <row r="32" spans="2:10">
      <c r="B32" s="210"/>
      <c r="C32" s="4" t="str">
        <f>'F2 SAS'!C39</f>
        <v>Auxiliaire de vie/Auxiliaire économe</v>
      </c>
      <c r="D32" s="211"/>
      <c r="E32" s="212">
        <f>'F2 TOTAL'!D39</f>
        <v>0</v>
      </c>
      <c r="F32" s="212">
        <f>IF(E32=0,0,D32/E32)</f>
        <v>0</v>
      </c>
      <c r="H32" s="210"/>
      <c r="I32" s="4" t="str">
        <f t="shared" si="4"/>
        <v>Auxiliaire de vie/Auxiliaire économe</v>
      </c>
      <c r="J32" s="211"/>
    </row>
    <row r="33" spans="2:10">
      <c r="B33" s="210"/>
      <c r="C33" s="116" t="str">
        <f>'F2 SAS'!C40</f>
        <v>Aide socio-familiale</v>
      </c>
      <c r="D33" s="211"/>
      <c r="E33" s="212">
        <f>'F2 TOTAL'!D40</f>
        <v>0</v>
      </c>
      <c r="F33" s="212">
        <f>IF(E33=0,0,D33/E33)</f>
        <v>0</v>
      </c>
      <c r="H33" s="210"/>
      <c r="I33" s="225" t="str">
        <f t="shared" si="4"/>
        <v>Aide socio-familiale</v>
      </c>
      <c r="J33" s="211"/>
    </row>
    <row r="34" spans="2:10" ht="15" customHeight="1">
      <c r="B34" s="210"/>
      <c r="C34" s="116" t="str">
        <f>'F2 SAS'!C41</f>
        <v>Aide socio-familiale en formation</v>
      </c>
      <c r="D34" s="211"/>
      <c r="E34" s="212">
        <f>'F2 TOTAL'!D41</f>
        <v>0</v>
      </c>
      <c r="F34" s="212">
        <f>IF(E34=0,0,D34/E34)</f>
        <v>0</v>
      </c>
      <c r="H34" s="210"/>
      <c r="I34" s="225" t="str">
        <f t="shared" si="4"/>
        <v>Aide socio-familiale en formation</v>
      </c>
      <c r="J34" s="211"/>
    </row>
    <row r="35" spans="2:10" ht="15" customHeight="1">
      <c r="B35" s="226"/>
      <c r="C35" s="227" t="str">
        <f>'F2 SAS'!C42</f>
        <v>Salarié non diplômé</v>
      </c>
      <c r="D35" s="232"/>
      <c r="E35" s="212">
        <f>'F2 TOTAL'!D42</f>
        <v>0</v>
      </c>
      <c r="F35" s="212">
        <f>IF(E35=0,0,D35/E35)</f>
        <v>0</v>
      </c>
      <c r="H35" s="226"/>
      <c r="I35" s="228" t="str">
        <f t="shared" si="4"/>
        <v>Salarié non diplômé</v>
      </c>
      <c r="J35" s="211"/>
    </row>
    <row r="36" spans="2:10">
      <c r="B36" s="60"/>
      <c r="C36" s="60"/>
      <c r="G36" s="231"/>
      <c r="H36" s="201" t="s">
        <v>18</v>
      </c>
      <c r="I36" s="229"/>
      <c r="J36" s="230"/>
    </row>
    <row r="37" spans="2:10">
      <c r="B37" s="233" t="s">
        <v>1415</v>
      </c>
      <c r="C37" s="234"/>
      <c r="D37" s="235">
        <f>SUM(D10:D35)</f>
        <v>0</v>
      </c>
      <c r="E37" s="235">
        <f>SUM(E10:E35)</f>
        <v>0</v>
      </c>
      <c r="F37" s="235">
        <f>IF(E37=0,0,D37/E37)</f>
        <v>0</v>
      </c>
      <c r="G37" s="231"/>
      <c r="H37" s="46"/>
      <c r="I37" s="52" t="str">
        <f>'F2 SAS'!C44</f>
        <v>Universitaire</v>
      </c>
      <c r="J37" s="211"/>
    </row>
    <row r="38" spans="2:10">
      <c r="F38" s="239"/>
      <c r="G38" s="216"/>
      <c r="H38" s="46"/>
      <c r="I38" s="52" t="str">
        <f>'F2 SAS'!C45</f>
        <v>Bachelor</v>
      </c>
      <c r="J38" s="211"/>
    </row>
    <row r="39" spans="2:10">
      <c r="F39" s="239"/>
      <c r="G39" s="216"/>
      <c r="H39" s="46"/>
      <c r="I39" s="52" t="str">
        <f>'F2 SAS'!C46</f>
        <v>BTS</v>
      </c>
      <c r="J39" s="211"/>
    </row>
    <row r="40" spans="2:10">
      <c r="F40" s="239"/>
      <c r="G40" s="238"/>
      <c r="H40" s="46"/>
      <c r="I40" s="52" t="str">
        <f>'F2 SAS'!C47</f>
        <v>Bac</v>
      </c>
      <c r="J40" s="211"/>
    </row>
    <row r="41" spans="2:10">
      <c r="F41" s="239"/>
      <c r="G41" s="238"/>
      <c r="H41" s="46"/>
      <c r="I41" s="52" t="str">
        <f>'F2 SAS'!C48</f>
        <v>Salarié avec 3ième sec. ou ens. moyen</v>
      </c>
      <c r="J41" s="211"/>
    </row>
    <row r="42" spans="2:10">
      <c r="F42" s="239"/>
      <c r="G42" s="238"/>
      <c r="H42" s="46"/>
      <c r="I42" s="52" t="str">
        <f>'F2 SAS'!C49</f>
        <v>Salarié avec 5ième sec. ou 9ième moyen</v>
      </c>
      <c r="J42" s="211"/>
    </row>
    <row r="43" spans="2:10">
      <c r="F43" s="239"/>
      <c r="G43" s="238"/>
      <c r="H43" s="46"/>
      <c r="I43" s="52" t="str">
        <f>'F2 SAS'!C50</f>
        <v>Salarié sans 5ième sec. ou 9ième moyen</v>
      </c>
      <c r="J43" s="211"/>
    </row>
    <row r="44" spans="2:10">
      <c r="F44" s="239"/>
      <c r="G44" s="238"/>
      <c r="H44" s="58"/>
      <c r="I44" s="240" t="str">
        <f>'F2 SAS'!C51</f>
        <v>Salarié non diplômé</v>
      </c>
      <c r="J44" s="232"/>
    </row>
    <row r="46" spans="2:10" s="236" customFormat="1">
      <c r="B46" s="187"/>
      <c r="C46" s="188"/>
      <c r="D46" s="188"/>
      <c r="E46" s="189"/>
      <c r="F46" s="189"/>
      <c r="H46" s="233" t="s">
        <v>1415</v>
      </c>
      <c r="I46" s="234"/>
      <c r="J46" s="235">
        <f>SUM(J10:J44)</f>
        <v>0</v>
      </c>
    </row>
    <row r="47" spans="2:10" ht="15" customHeight="1"/>
  </sheetData>
  <sheetProtection algorithmName="SHA-512" hashValue="Fx6u42Ac7LmcrBwQ2C4kKvifh32dKVfxgb3fDgCEweBOtt07wS4wcUr7DKykp/+QeY8WwtlTXTg09jso6+rKLw==" saltValue="uysJ7J3DmVZ46QeeUuyOmg==" spinCount="100000" sheet="1" selectLockedCells="1"/>
  <mergeCells count="5">
    <mergeCell ref="B2:J2"/>
    <mergeCell ref="D4:J4"/>
    <mergeCell ref="B6:F6"/>
    <mergeCell ref="H6:J6"/>
    <mergeCell ref="B7:C7"/>
  </mergeCells>
  <conditionalFormatting sqref="B2">
    <cfRule type="expression" dxfId="1" priority="1">
      <formula>$L$2="NOK"</formula>
    </cfRule>
    <cfRule type="expression" dxfId="0" priority="2">
      <formula>$L$2="OK"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4"/>
  <sheetViews>
    <sheetView showGridLines="0" zoomScaleNormal="100" workbookViewId="0">
      <selection activeCell="D73" sqref="D73"/>
    </sheetView>
  </sheetViews>
  <sheetFormatPr baseColWidth="10"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7" width="14.28515625" style="1" customWidth="1"/>
    <col min="8" max="8" width="2.85546875" style="1" customWidth="1"/>
    <col min="9" max="9" width="14.28515625" style="1" customWidth="1"/>
    <col min="10" max="10" width="2.85546875" style="1" customWidth="1"/>
    <col min="11" max="11" width="14.42578125" style="1" customWidth="1"/>
    <col min="12" max="12" width="2.85546875" style="1" customWidth="1"/>
    <col min="13" max="13" width="14.28515625" style="1" customWidth="1"/>
    <col min="14" max="14" width="2.85546875" style="1" customWidth="1"/>
    <col min="15" max="16384" width="11.42578125" style="1"/>
  </cols>
  <sheetData>
    <row r="1" spans="2:15" ht="15" customHeight="1" thickBot="1"/>
    <row r="2" spans="2:15" s="18" customFormat="1" ht="60" customHeight="1" thickBot="1">
      <c r="B2" s="297" t="s">
        <v>100</v>
      </c>
      <c r="C2" s="298"/>
      <c r="D2" s="298"/>
      <c r="E2" s="298"/>
      <c r="F2" s="298"/>
      <c r="G2" s="298"/>
      <c r="H2" s="298"/>
      <c r="I2" s="298"/>
      <c r="J2" s="298"/>
      <c r="K2" s="298"/>
      <c r="L2" s="298"/>
      <c r="M2" s="299"/>
      <c r="O2" s="101" t="str">
        <f>IF(AND(F65&lt;&gt;"",F68&lt;&gt;"",F73&lt;&gt;""),"OK","NOK")</f>
        <v>NOK</v>
      </c>
    </row>
    <row r="3" spans="2:15" ht="15" customHeight="1" thickBot="1"/>
    <row r="4" spans="2:15" ht="30" customHeight="1">
      <c r="B4" s="300" t="s">
        <v>71</v>
      </c>
      <c r="C4" s="301"/>
      <c r="D4" s="301"/>
      <c r="E4" s="301"/>
      <c r="F4" s="301"/>
      <c r="G4" s="301"/>
      <c r="H4" s="301"/>
      <c r="I4" s="301"/>
      <c r="J4" s="301"/>
      <c r="K4" s="301"/>
      <c r="L4" s="301"/>
      <c r="M4" s="302"/>
    </row>
    <row r="5" spans="2:15" ht="30" customHeight="1" thickBot="1">
      <c r="B5" s="303" t="s">
        <v>1418</v>
      </c>
      <c r="C5" s="304"/>
      <c r="D5" s="304"/>
      <c r="E5" s="304"/>
      <c r="F5" s="304"/>
      <c r="G5" s="304"/>
      <c r="H5" s="304"/>
      <c r="I5" s="304"/>
      <c r="J5" s="304"/>
      <c r="K5" s="304"/>
      <c r="L5" s="304"/>
      <c r="M5" s="305"/>
    </row>
    <row r="6" spans="2:15" ht="15" customHeight="1">
      <c r="B6" s="3"/>
      <c r="C6" s="3"/>
      <c r="D6" s="3"/>
      <c r="E6" s="3"/>
    </row>
    <row r="7" spans="2:15" ht="15" customHeight="1">
      <c r="B7" s="10" t="s">
        <v>63</v>
      </c>
      <c r="C7" s="92"/>
      <c r="D7" s="309">
        <f>+'F1'!C7</f>
        <v>0</v>
      </c>
      <c r="E7" s="310"/>
      <c r="F7" s="310"/>
      <c r="G7" s="310"/>
      <c r="H7" s="310"/>
      <c r="I7" s="311"/>
    </row>
    <row r="8" spans="2:15" ht="15" customHeight="1">
      <c r="B8" s="292" t="s">
        <v>114</v>
      </c>
      <c r="C8" s="293"/>
      <c r="D8" s="80" t="str">
        <f>+'F1'!C18</f>
        <v>SAS</v>
      </c>
      <c r="E8" s="81"/>
      <c r="F8" s="81"/>
      <c r="G8" s="81"/>
      <c r="H8" s="81"/>
      <c r="I8" s="82"/>
    </row>
    <row r="9" spans="2:15" ht="15" customHeight="1">
      <c r="B9" s="83"/>
      <c r="C9" s="4"/>
      <c r="D9" s="84"/>
      <c r="E9" s="2"/>
    </row>
    <row r="10" spans="2:15" ht="15" customHeight="1">
      <c r="B10" s="4"/>
      <c r="C10" s="4"/>
      <c r="D10" s="4"/>
      <c r="E10" s="2"/>
    </row>
    <row r="11" spans="2:15" ht="15" customHeight="1">
      <c r="B11" s="2"/>
      <c r="C11" s="2"/>
      <c r="D11" s="2"/>
      <c r="E11" s="2"/>
    </row>
    <row r="12" spans="2:15" s="18" customFormat="1" ht="30" customHeight="1">
      <c r="B12" s="2"/>
      <c r="C12" s="2"/>
      <c r="D12" s="306" t="s">
        <v>77</v>
      </c>
      <c r="E12" s="2"/>
      <c r="F12" s="321" t="s">
        <v>79</v>
      </c>
      <c r="G12" s="294" t="s">
        <v>78</v>
      </c>
      <c r="I12" s="306" t="s">
        <v>80</v>
      </c>
      <c r="K12" s="312" t="s">
        <v>81</v>
      </c>
      <c r="M12" s="294" t="s">
        <v>64</v>
      </c>
    </row>
    <row r="13" spans="2:15" s="18" customFormat="1" ht="30" customHeight="1">
      <c r="B13" s="2"/>
      <c r="C13" s="2"/>
      <c r="D13" s="307"/>
      <c r="E13" s="2"/>
      <c r="F13" s="321"/>
      <c r="G13" s="295"/>
      <c r="I13" s="307"/>
      <c r="K13" s="313"/>
      <c r="M13" s="295"/>
    </row>
    <row r="14" spans="2:15" s="18" customFormat="1" ht="30" customHeight="1">
      <c r="B14" s="2"/>
      <c r="C14" s="2"/>
      <c r="D14" s="308"/>
      <c r="E14" s="2"/>
      <c r="F14" s="321"/>
      <c r="G14" s="296"/>
      <c r="I14" s="308"/>
      <c r="K14" s="314"/>
      <c r="M14" s="296"/>
    </row>
    <row r="15" spans="2:15" ht="15" customHeight="1">
      <c r="B15" s="5" t="s">
        <v>65</v>
      </c>
      <c r="C15" s="6"/>
      <c r="D15" s="35"/>
      <c r="E15" s="2"/>
      <c r="F15" s="21"/>
      <c r="G15" s="22"/>
      <c r="I15" s="21"/>
      <c r="K15" s="23"/>
      <c r="M15" s="21"/>
    </row>
    <row r="16" spans="2:15" ht="15" customHeight="1">
      <c r="B16" s="5"/>
      <c r="C16" s="24" t="s">
        <v>0</v>
      </c>
      <c r="D16" s="35"/>
      <c r="E16" s="2"/>
      <c r="F16" s="21"/>
      <c r="G16" s="22"/>
      <c r="I16" s="21"/>
      <c r="K16" s="23"/>
      <c r="M16" s="21"/>
    </row>
    <row r="17" spans="2:13" ht="15" customHeight="1">
      <c r="B17" s="133"/>
      <c r="C17" s="2" t="s">
        <v>1</v>
      </c>
      <c r="D17" s="105"/>
      <c r="E17" s="106"/>
      <c r="F17" s="105"/>
      <c r="G17" s="34" t="str">
        <f>IF(D17=0,"OK",IF(AND(D17&gt;0,F17&lt;&gt;"",F17=INT(F17),INT(F17)&gt;=D17),"OK","erreur"))</f>
        <v>OK</v>
      </c>
      <c r="I17" s="105"/>
      <c r="K17" s="78" t="str">
        <f t="shared" ref="K17:K29" si="0">IF(D17="",IF(I17="","OK","erreur"),IF(I17&lt;&gt;"","OK","erreur"))</f>
        <v>OK</v>
      </c>
      <c r="M17" s="77">
        <f>IFERROR(+I17*M$60/I$60,0)</f>
        <v>0</v>
      </c>
    </row>
    <row r="18" spans="2:13" ht="15" customHeight="1">
      <c r="B18" s="7" t="s">
        <v>42</v>
      </c>
      <c r="C18" s="2" t="s">
        <v>75</v>
      </c>
      <c r="D18" s="105"/>
      <c r="E18" s="106"/>
      <c r="F18" s="105"/>
      <c r="G18" s="34" t="str">
        <f t="shared" ref="G18:G29" si="1">IF(D18=0,"OK",IF(AND(D18&gt;0,F18&lt;&gt;"",F18=INT(F18),INT(F18)&gt;=D18),"OK","erreur"))</f>
        <v>OK</v>
      </c>
      <c r="I18" s="105"/>
      <c r="K18" s="78" t="str">
        <f t="shared" si="0"/>
        <v>OK</v>
      </c>
      <c r="M18" s="77">
        <f t="shared" ref="M18:M29" si="2">IFERROR(+I18*M$60/I$60,0)</f>
        <v>0</v>
      </c>
    </row>
    <row r="19" spans="2:13" ht="15" customHeight="1">
      <c r="B19" s="7" t="s">
        <v>42</v>
      </c>
      <c r="C19" s="2" t="s">
        <v>2</v>
      </c>
      <c r="D19" s="105"/>
      <c r="E19" s="106"/>
      <c r="F19" s="105"/>
      <c r="G19" s="34" t="str">
        <f t="shared" si="1"/>
        <v>OK</v>
      </c>
      <c r="I19" s="105"/>
      <c r="K19" s="78" t="str">
        <f t="shared" si="0"/>
        <v>OK</v>
      </c>
      <c r="M19" s="77">
        <f t="shared" si="2"/>
        <v>0</v>
      </c>
    </row>
    <row r="20" spans="2:13" ht="15" customHeight="1">
      <c r="B20" s="7" t="s">
        <v>42</v>
      </c>
      <c r="C20" s="2" t="s">
        <v>3</v>
      </c>
      <c r="D20" s="105"/>
      <c r="E20" s="106"/>
      <c r="F20" s="105"/>
      <c r="G20" s="34" t="str">
        <f t="shared" si="1"/>
        <v>OK</v>
      </c>
      <c r="I20" s="105"/>
      <c r="K20" s="78" t="str">
        <f t="shared" si="0"/>
        <v>OK</v>
      </c>
      <c r="M20" s="77">
        <f t="shared" si="2"/>
        <v>0</v>
      </c>
    </row>
    <row r="21" spans="2:13" ht="15" customHeight="1">
      <c r="B21" s="7" t="s">
        <v>42</v>
      </c>
      <c r="C21" s="2" t="s">
        <v>4</v>
      </c>
      <c r="D21" s="105"/>
      <c r="E21" s="106"/>
      <c r="F21" s="105"/>
      <c r="G21" s="34" t="str">
        <f t="shared" si="1"/>
        <v>OK</v>
      </c>
      <c r="I21" s="105"/>
      <c r="K21" s="78" t="str">
        <f t="shared" si="0"/>
        <v>OK</v>
      </c>
      <c r="M21" s="77">
        <f t="shared" si="2"/>
        <v>0</v>
      </c>
    </row>
    <row r="22" spans="2:13" ht="15" customHeight="1">
      <c r="B22" s="7" t="s">
        <v>42</v>
      </c>
      <c r="C22" s="2" t="s">
        <v>5</v>
      </c>
      <c r="D22" s="105"/>
      <c r="E22" s="106"/>
      <c r="F22" s="105"/>
      <c r="G22" s="34" t="str">
        <f t="shared" si="1"/>
        <v>OK</v>
      </c>
      <c r="I22" s="105"/>
      <c r="K22" s="78" t="str">
        <f t="shared" si="0"/>
        <v>OK</v>
      </c>
      <c r="M22" s="77">
        <f t="shared" si="2"/>
        <v>0</v>
      </c>
    </row>
    <row r="23" spans="2:13" ht="15" customHeight="1">
      <c r="B23" s="7" t="s">
        <v>42</v>
      </c>
      <c r="C23" s="2" t="s">
        <v>6</v>
      </c>
      <c r="D23" s="105"/>
      <c r="E23" s="106"/>
      <c r="F23" s="105"/>
      <c r="G23" s="34" t="str">
        <f t="shared" si="1"/>
        <v>OK</v>
      </c>
      <c r="I23" s="105"/>
      <c r="K23" s="78" t="str">
        <f t="shared" si="0"/>
        <v>OK</v>
      </c>
      <c r="M23" s="77">
        <f t="shared" si="2"/>
        <v>0</v>
      </c>
    </row>
    <row r="24" spans="2:13" ht="15" customHeight="1">
      <c r="B24" s="7" t="s">
        <v>42</v>
      </c>
      <c r="C24" s="2" t="s">
        <v>7</v>
      </c>
      <c r="D24" s="105"/>
      <c r="E24" s="106"/>
      <c r="F24" s="105"/>
      <c r="G24" s="34" t="str">
        <f t="shared" si="1"/>
        <v>OK</v>
      </c>
      <c r="I24" s="105"/>
      <c r="K24" s="78" t="str">
        <f t="shared" si="0"/>
        <v>OK</v>
      </c>
      <c r="M24" s="77">
        <f t="shared" si="2"/>
        <v>0</v>
      </c>
    </row>
    <row r="25" spans="2:13" ht="15" customHeight="1">
      <c r="B25" s="7" t="s">
        <v>42</v>
      </c>
      <c r="C25" s="2" t="s">
        <v>40</v>
      </c>
      <c r="D25" s="105"/>
      <c r="E25" s="106"/>
      <c r="F25" s="105"/>
      <c r="G25" s="34" t="str">
        <f t="shared" si="1"/>
        <v>OK</v>
      </c>
      <c r="I25" s="105"/>
      <c r="K25" s="78" t="str">
        <f t="shared" si="0"/>
        <v>OK</v>
      </c>
      <c r="M25" s="77">
        <f t="shared" si="2"/>
        <v>0</v>
      </c>
    </row>
    <row r="26" spans="2:13" ht="15" customHeight="1">
      <c r="B26" s="7" t="s">
        <v>41</v>
      </c>
      <c r="C26" s="2" t="s">
        <v>8</v>
      </c>
      <c r="D26" s="105"/>
      <c r="E26" s="106"/>
      <c r="F26" s="105"/>
      <c r="G26" s="34" t="str">
        <f t="shared" si="1"/>
        <v>OK</v>
      </c>
      <c r="I26" s="105"/>
      <c r="K26" s="78" t="str">
        <f t="shared" si="0"/>
        <v>OK</v>
      </c>
      <c r="M26" s="77">
        <f t="shared" si="2"/>
        <v>0</v>
      </c>
    </row>
    <row r="27" spans="2:13" ht="15" customHeight="1">
      <c r="B27" s="7" t="s">
        <v>41</v>
      </c>
      <c r="C27" s="2" t="s">
        <v>9</v>
      </c>
      <c r="D27" s="105"/>
      <c r="E27" s="106"/>
      <c r="F27" s="105"/>
      <c r="G27" s="34" t="str">
        <f t="shared" si="1"/>
        <v>OK</v>
      </c>
      <c r="I27" s="105"/>
      <c r="K27" s="78" t="str">
        <f t="shared" si="0"/>
        <v>OK</v>
      </c>
      <c r="M27" s="77">
        <f t="shared" si="2"/>
        <v>0</v>
      </c>
    </row>
    <row r="28" spans="2:13" ht="15" customHeight="1">
      <c r="B28" s="7" t="s">
        <v>54</v>
      </c>
      <c r="C28" s="2" t="s">
        <v>10</v>
      </c>
      <c r="D28" s="105"/>
      <c r="E28" s="106"/>
      <c r="F28" s="105"/>
      <c r="G28" s="34" t="str">
        <f t="shared" si="1"/>
        <v>OK</v>
      </c>
      <c r="I28" s="105"/>
      <c r="K28" s="78" t="str">
        <f t="shared" si="0"/>
        <v>OK</v>
      </c>
      <c r="M28" s="77">
        <f t="shared" si="2"/>
        <v>0</v>
      </c>
    </row>
    <row r="29" spans="2:13" ht="15" customHeight="1">
      <c r="B29" s="7" t="s">
        <v>125</v>
      </c>
      <c r="C29" s="4" t="s">
        <v>11</v>
      </c>
      <c r="D29" s="105"/>
      <c r="E29" s="106"/>
      <c r="F29" s="105"/>
      <c r="G29" s="34" t="str">
        <f t="shared" si="1"/>
        <v>OK</v>
      </c>
      <c r="I29" s="105"/>
      <c r="K29" s="78" t="str">
        <f t="shared" si="0"/>
        <v>OK</v>
      </c>
      <c r="M29" s="77">
        <f t="shared" si="2"/>
        <v>0</v>
      </c>
    </row>
    <row r="30" spans="2:13" ht="15" customHeight="1">
      <c r="B30" s="5"/>
      <c r="C30" s="24" t="s">
        <v>12</v>
      </c>
      <c r="D30" s="107"/>
      <c r="E30" s="106"/>
      <c r="F30" s="26"/>
      <c r="G30" s="25"/>
      <c r="I30" s="26"/>
      <c r="K30" s="17"/>
      <c r="M30" s="93"/>
    </row>
    <row r="31" spans="2:13" ht="15" customHeight="1">
      <c r="B31" s="7" t="s">
        <v>43</v>
      </c>
      <c r="C31" s="2" t="s">
        <v>76</v>
      </c>
      <c r="D31" s="105"/>
      <c r="E31" s="106"/>
      <c r="F31" s="105"/>
      <c r="G31" s="34" t="str">
        <f t="shared" ref="G31:G36" si="3">IF(D31=0,"OK",IF(AND(D31&gt;0,F31&lt;&gt;"",F31=INT(F31),INT(F31)&gt;=D31),"OK","erreur"))</f>
        <v>OK</v>
      </c>
      <c r="I31" s="105"/>
      <c r="K31" s="78" t="str">
        <f t="shared" ref="K31:K36" si="4">IF(D31="",IF(I31="","OK","erreur"),IF(I31&lt;&gt;"","OK","erreur"))</f>
        <v>OK</v>
      </c>
      <c r="M31" s="77">
        <f t="shared" ref="M31:M36" si="5">IFERROR(+I31*M$60/I$60,0)</f>
        <v>0</v>
      </c>
    </row>
    <row r="32" spans="2:13" ht="15" customHeight="1">
      <c r="B32" s="7" t="s">
        <v>44</v>
      </c>
      <c r="C32" s="2" t="s">
        <v>13</v>
      </c>
      <c r="D32" s="105"/>
      <c r="E32" s="106"/>
      <c r="F32" s="105"/>
      <c r="G32" s="34" t="str">
        <f t="shared" si="3"/>
        <v>OK</v>
      </c>
      <c r="I32" s="105"/>
      <c r="K32" s="78" t="str">
        <f t="shared" si="4"/>
        <v>OK</v>
      </c>
      <c r="M32" s="77">
        <f t="shared" si="5"/>
        <v>0</v>
      </c>
    </row>
    <row r="33" spans="2:13" ht="15" customHeight="1">
      <c r="B33" s="7" t="s">
        <v>45</v>
      </c>
      <c r="C33" s="2" t="s">
        <v>14</v>
      </c>
      <c r="D33" s="105"/>
      <c r="E33" s="106"/>
      <c r="F33" s="105"/>
      <c r="G33" s="34" t="str">
        <f t="shared" si="3"/>
        <v>OK</v>
      </c>
      <c r="I33" s="105"/>
      <c r="K33" s="78" t="str">
        <f t="shared" si="4"/>
        <v>OK</v>
      </c>
      <c r="M33" s="77">
        <f t="shared" si="5"/>
        <v>0</v>
      </c>
    </row>
    <row r="34" spans="2:13" ht="15" customHeight="1">
      <c r="B34" s="7" t="s">
        <v>28</v>
      </c>
      <c r="C34" s="2" t="s">
        <v>15</v>
      </c>
      <c r="D34" s="105"/>
      <c r="E34" s="106"/>
      <c r="F34" s="105"/>
      <c r="G34" s="34" t="str">
        <f t="shared" si="3"/>
        <v>OK</v>
      </c>
      <c r="I34" s="105"/>
      <c r="K34" s="78" t="str">
        <f t="shared" si="4"/>
        <v>OK</v>
      </c>
      <c r="M34" s="77">
        <f t="shared" si="5"/>
        <v>0</v>
      </c>
    </row>
    <row r="35" spans="2:13" ht="15" customHeight="1">
      <c r="B35" s="7" t="s">
        <v>46</v>
      </c>
      <c r="C35" s="2" t="s">
        <v>16</v>
      </c>
      <c r="D35" s="105"/>
      <c r="E35" s="106"/>
      <c r="F35" s="105"/>
      <c r="G35" s="34" t="str">
        <f t="shared" si="3"/>
        <v>OK</v>
      </c>
      <c r="I35" s="105"/>
      <c r="K35" s="78" t="str">
        <f t="shared" si="4"/>
        <v>OK</v>
      </c>
      <c r="M35" s="77">
        <f t="shared" si="5"/>
        <v>0</v>
      </c>
    </row>
    <row r="36" spans="2:13" ht="15" customHeight="1">
      <c r="B36" s="7" t="s">
        <v>47</v>
      </c>
      <c r="C36" s="2" t="s">
        <v>126</v>
      </c>
      <c r="D36" s="105"/>
      <c r="E36" s="106"/>
      <c r="F36" s="105"/>
      <c r="G36" s="34" t="str">
        <f t="shared" si="3"/>
        <v>OK</v>
      </c>
      <c r="I36" s="105"/>
      <c r="K36" s="78" t="str">
        <f t="shared" si="4"/>
        <v>OK</v>
      </c>
      <c r="M36" s="77">
        <f t="shared" si="5"/>
        <v>0</v>
      </c>
    </row>
    <row r="37" spans="2:13" ht="15" customHeight="1">
      <c r="B37" s="5"/>
      <c r="C37" s="24" t="s">
        <v>21</v>
      </c>
      <c r="D37" s="107"/>
      <c r="E37" s="106"/>
      <c r="F37" s="26"/>
      <c r="G37" s="25"/>
      <c r="I37" s="26"/>
      <c r="K37" s="17"/>
      <c r="M37" s="93"/>
    </row>
    <row r="38" spans="2:13" ht="15" customHeight="1">
      <c r="B38" s="9" t="s">
        <v>27</v>
      </c>
      <c r="C38" s="4" t="s">
        <v>127</v>
      </c>
      <c r="D38" s="105"/>
      <c r="E38" s="106"/>
      <c r="F38" s="105"/>
      <c r="G38" s="34" t="str">
        <f t="shared" ref="G38:G42" si="6">IF(D38=0,"OK",IF(AND(D38&gt;0,F38&lt;&gt;"",F38=INT(F38),INT(F38)&gt;=D38),"OK","erreur"))</f>
        <v>OK</v>
      </c>
      <c r="I38" s="105"/>
      <c r="K38" s="78" t="str">
        <f>IF(D38="",IF(I38="","OK","erreur"),IF(I38&lt;&gt;"","OK","erreur"))</f>
        <v>OK</v>
      </c>
      <c r="M38" s="77">
        <f>IFERROR(+I38*M$60/I$60,0)</f>
        <v>0</v>
      </c>
    </row>
    <row r="39" spans="2:13" ht="15" customHeight="1">
      <c r="B39" s="9" t="s">
        <v>27</v>
      </c>
      <c r="C39" s="4" t="s">
        <v>39</v>
      </c>
      <c r="D39" s="105"/>
      <c r="E39" s="106"/>
      <c r="F39" s="105"/>
      <c r="G39" s="34" t="str">
        <f t="shared" si="6"/>
        <v>OK</v>
      </c>
      <c r="I39" s="105"/>
      <c r="K39" s="78" t="str">
        <f>IF(D39="",IF(I39="","OK","erreur"),IF(I39&lt;&gt;"","OK","erreur"))</f>
        <v>OK</v>
      </c>
      <c r="M39" s="77">
        <f>IFERROR(+I39*M$60/I$60,0)</f>
        <v>0</v>
      </c>
    </row>
    <row r="40" spans="2:13" ht="15" customHeight="1">
      <c r="B40" s="9" t="s">
        <v>26</v>
      </c>
      <c r="C40" s="4" t="s">
        <v>55</v>
      </c>
      <c r="D40" s="105"/>
      <c r="E40" s="106"/>
      <c r="F40" s="105"/>
      <c r="G40" s="34" t="str">
        <f t="shared" si="6"/>
        <v>OK</v>
      </c>
      <c r="I40" s="105"/>
      <c r="K40" s="78" t="str">
        <f>IF(D40="",IF(I40="","OK","erreur"),IF(I40&lt;&gt;"","OK","erreur"))</f>
        <v>OK</v>
      </c>
      <c r="M40" s="77">
        <f>IFERROR(+I40*M$60/I$60,0)</f>
        <v>0</v>
      </c>
    </row>
    <row r="41" spans="2:13" ht="15" customHeight="1">
      <c r="B41" s="9" t="s">
        <v>47</v>
      </c>
      <c r="C41" s="4" t="s">
        <v>17</v>
      </c>
      <c r="D41" s="105"/>
      <c r="E41" s="106"/>
      <c r="F41" s="105"/>
      <c r="G41" s="34" t="str">
        <f t="shared" si="6"/>
        <v>OK</v>
      </c>
      <c r="I41" s="105"/>
      <c r="K41" s="78" t="str">
        <f>IF(D41="",IF(I41="","OK","erreur"),IF(I41&lt;&gt;"","OK","erreur"))</f>
        <v>OK</v>
      </c>
      <c r="M41" s="77">
        <f>IFERROR(+I41*M$60/I$60,0)</f>
        <v>0</v>
      </c>
    </row>
    <row r="42" spans="2:13" ht="15" customHeight="1">
      <c r="B42" s="9" t="s">
        <v>47</v>
      </c>
      <c r="C42" s="4" t="s">
        <v>126</v>
      </c>
      <c r="D42" s="105"/>
      <c r="E42" s="106"/>
      <c r="F42" s="105"/>
      <c r="G42" s="34" t="str">
        <f t="shared" si="6"/>
        <v>OK</v>
      </c>
      <c r="I42" s="105"/>
      <c r="K42" s="78" t="str">
        <f>IF(D42="",IF(I42="","OK","erreur"),IF(I42&lt;&gt;"","OK","erreur"))</f>
        <v>OK</v>
      </c>
      <c r="M42" s="77">
        <f>IFERROR(+I42*M$60/I$60,0)</f>
        <v>0</v>
      </c>
    </row>
    <row r="43" spans="2:13" ht="15" customHeight="1">
      <c r="B43" s="5" t="s">
        <v>18</v>
      </c>
      <c r="C43" s="6"/>
      <c r="D43" s="107"/>
      <c r="E43" s="106"/>
      <c r="F43" s="26"/>
      <c r="G43" s="25"/>
      <c r="I43" s="93"/>
      <c r="K43" s="17"/>
      <c r="M43" s="93"/>
    </row>
    <row r="44" spans="2:13" ht="15" customHeight="1">
      <c r="B44" s="7" t="s">
        <v>48</v>
      </c>
      <c r="C44" s="2" t="s">
        <v>19</v>
      </c>
      <c r="D44" s="105"/>
      <c r="E44" s="106"/>
      <c r="F44" s="105"/>
      <c r="G44" s="34" t="str">
        <f t="shared" ref="G44:G51" si="7">IF(D44=0,"OK",IF(AND(D44&gt;0,F44&lt;&gt;"",F44=INT(F44),INT(F44)&gt;=D44),"OK","erreur"))</f>
        <v>OK</v>
      </c>
      <c r="I44" s="105"/>
      <c r="K44" s="78" t="str">
        <f t="shared" ref="K44:K51" si="8">IF(D44="",IF(I44="","OK","erreur"),IF(I44&lt;&gt;"","OK","erreur"))</f>
        <v>OK</v>
      </c>
      <c r="M44" s="77">
        <f t="shared" ref="M44:M51" si="9">IFERROR(+I44*M$60/I$60,0)</f>
        <v>0</v>
      </c>
    </row>
    <row r="45" spans="2:13" ht="15" customHeight="1">
      <c r="B45" s="7" t="s">
        <v>44</v>
      </c>
      <c r="C45" s="2" t="s">
        <v>56</v>
      </c>
      <c r="D45" s="105"/>
      <c r="E45" s="106"/>
      <c r="F45" s="105"/>
      <c r="G45" s="34" t="str">
        <f t="shared" si="7"/>
        <v>OK</v>
      </c>
      <c r="I45" s="105"/>
      <c r="K45" s="78" t="str">
        <f t="shared" si="8"/>
        <v>OK</v>
      </c>
      <c r="M45" s="77">
        <f t="shared" si="9"/>
        <v>0</v>
      </c>
    </row>
    <row r="46" spans="2:13" ht="15" customHeight="1">
      <c r="B46" s="7" t="s">
        <v>54</v>
      </c>
      <c r="C46" s="2" t="s">
        <v>57</v>
      </c>
      <c r="D46" s="105"/>
      <c r="E46" s="106"/>
      <c r="F46" s="105"/>
      <c r="G46" s="34" t="str">
        <f t="shared" si="7"/>
        <v>OK</v>
      </c>
      <c r="I46" s="105"/>
      <c r="K46" s="78" t="str">
        <f t="shared" si="8"/>
        <v>OK</v>
      </c>
      <c r="M46" s="77">
        <f t="shared" si="9"/>
        <v>0</v>
      </c>
    </row>
    <row r="47" spans="2:13" ht="15" customHeight="1">
      <c r="B47" s="7" t="s">
        <v>49</v>
      </c>
      <c r="C47" s="2" t="s">
        <v>20</v>
      </c>
      <c r="D47" s="105"/>
      <c r="E47" s="106"/>
      <c r="F47" s="105"/>
      <c r="G47" s="34" t="str">
        <f t="shared" si="7"/>
        <v>OK</v>
      </c>
      <c r="I47" s="105"/>
      <c r="K47" s="78" t="str">
        <f t="shared" si="8"/>
        <v>OK</v>
      </c>
      <c r="M47" s="77">
        <f t="shared" si="9"/>
        <v>0</v>
      </c>
    </row>
    <row r="48" spans="2:13" ht="15" customHeight="1">
      <c r="B48" s="7" t="s">
        <v>50</v>
      </c>
      <c r="C48" s="2" t="s">
        <v>131</v>
      </c>
      <c r="D48" s="105"/>
      <c r="E48" s="106"/>
      <c r="F48" s="105"/>
      <c r="G48" s="34" t="str">
        <f t="shared" si="7"/>
        <v>OK</v>
      </c>
      <c r="I48" s="105"/>
      <c r="K48" s="78" t="str">
        <f t="shared" si="8"/>
        <v>OK</v>
      </c>
      <c r="M48" s="77">
        <f t="shared" si="9"/>
        <v>0</v>
      </c>
    </row>
    <row r="49" spans="2:13" ht="15" customHeight="1">
      <c r="B49" s="7" t="s">
        <v>51</v>
      </c>
      <c r="C49" s="2" t="s">
        <v>129</v>
      </c>
      <c r="D49" s="105"/>
      <c r="E49" s="106"/>
      <c r="F49" s="105"/>
      <c r="G49" s="34" t="str">
        <f t="shared" si="7"/>
        <v>OK</v>
      </c>
      <c r="I49" s="105"/>
      <c r="K49" s="78" t="str">
        <f t="shared" si="8"/>
        <v>OK</v>
      </c>
      <c r="M49" s="77">
        <f t="shared" si="9"/>
        <v>0</v>
      </c>
    </row>
    <row r="50" spans="2:13" ht="15" customHeight="1">
      <c r="B50" s="7" t="s">
        <v>52</v>
      </c>
      <c r="C50" s="2" t="s">
        <v>130</v>
      </c>
      <c r="D50" s="105"/>
      <c r="E50" s="106"/>
      <c r="F50" s="105"/>
      <c r="G50" s="34" t="str">
        <f t="shared" si="7"/>
        <v>OK</v>
      </c>
      <c r="I50" s="105"/>
      <c r="K50" s="78" t="str">
        <f t="shared" si="8"/>
        <v>OK</v>
      </c>
      <c r="M50" s="77">
        <f t="shared" si="9"/>
        <v>0</v>
      </c>
    </row>
    <row r="51" spans="2:13" ht="15" customHeight="1">
      <c r="B51" s="7" t="s">
        <v>53</v>
      </c>
      <c r="C51" s="2" t="s">
        <v>126</v>
      </c>
      <c r="D51" s="105"/>
      <c r="E51" s="106"/>
      <c r="F51" s="105"/>
      <c r="G51" s="34" t="str">
        <f t="shared" si="7"/>
        <v>OK</v>
      </c>
      <c r="I51" s="105"/>
      <c r="K51" s="78" t="str">
        <f t="shared" si="8"/>
        <v>OK</v>
      </c>
      <c r="M51" s="77">
        <f t="shared" si="9"/>
        <v>0</v>
      </c>
    </row>
    <row r="52" spans="2:13" ht="15" customHeight="1">
      <c r="B52" s="5" t="s">
        <v>34</v>
      </c>
      <c r="C52" s="6"/>
      <c r="D52" s="107"/>
      <c r="E52" s="106"/>
      <c r="F52" s="26"/>
      <c r="G52" s="25"/>
      <c r="I52" s="26"/>
      <c r="K52" s="17"/>
      <c r="M52" s="93"/>
    </row>
    <row r="53" spans="2:13" ht="15" customHeight="1">
      <c r="B53" s="9" t="s">
        <v>27</v>
      </c>
      <c r="C53" s="4" t="s">
        <v>127</v>
      </c>
      <c r="D53" s="105"/>
      <c r="E53" s="106"/>
      <c r="F53" s="105"/>
      <c r="G53" s="34" t="str">
        <f t="shared" ref="G53:G58" si="10">IF(D53=0,"OK",IF(AND(D53&gt;0,F53&lt;&gt;"",F53=INT(F53),INT(F53)&gt;=D53),"OK","erreur"))</f>
        <v>OK</v>
      </c>
      <c r="I53" s="105"/>
      <c r="K53" s="78" t="str">
        <f t="shared" ref="K53:K58" si="11">IF(D53="",IF(I53="","OK","erreur"),IF(I53&lt;&gt;"","OK","erreur"))</f>
        <v>OK</v>
      </c>
      <c r="M53" s="77">
        <f t="shared" ref="M53:M58" si="12">IFERROR(+I53*M$60/I$60,0)</f>
        <v>0</v>
      </c>
    </row>
    <row r="54" spans="2:13" ht="15" customHeight="1">
      <c r="B54" s="9" t="s">
        <v>26</v>
      </c>
      <c r="C54" s="4" t="s">
        <v>128</v>
      </c>
      <c r="D54" s="105"/>
      <c r="E54" s="106"/>
      <c r="F54" s="105"/>
      <c r="G54" s="34" t="str">
        <f t="shared" si="10"/>
        <v>OK</v>
      </c>
      <c r="I54" s="105"/>
      <c r="K54" s="78" t="str">
        <f t="shared" si="11"/>
        <v>OK</v>
      </c>
      <c r="M54" s="77">
        <f t="shared" si="12"/>
        <v>0</v>
      </c>
    </row>
    <row r="55" spans="2:13" ht="15" customHeight="1">
      <c r="B55" s="9" t="s">
        <v>47</v>
      </c>
      <c r="C55" s="4" t="s">
        <v>1419</v>
      </c>
      <c r="D55" s="105"/>
      <c r="E55" s="106"/>
      <c r="F55" s="105"/>
      <c r="G55" s="34" t="str">
        <f t="shared" si="10"/>
        <v>OK</v>
      </c>
      <c r="I55" s="105"/>
      <c r="K55" s="78" t="str">
        <f t="shared" si="11"/>
        <v>OK</v>
      </c>
      <c r="M55" s="77">
        <f t="shared" si="12"/>
        <v>0</v>
      </c>
    </row>
    <row r="56" spans="2:13" ht="15" customHeight="1">
      <c r="B56" s="9" t="s">
        <v>47</v>
      </c>
      <c r="C56" s="4" t="s">
        <v>132</v>
      </c>
      <c r="D56" s="105"/>
      <c r="E56" s="106"/>
      <c r="F56" s="105"/>
      <c r="G56" s="34" t="str">
        <f t="shared" si="10"/>
        <v>OK</v>
      </c>
      <c r="I56" s="105"/>
      <c r="K56" s="78" t="str">
        <f t="shared" si="11"/>
        <v>OK</v>
      </c>
      <c r="M56" s="77">
        <f t="shared" si="12"/>
        <v>0</v>
      </c>
    </row>
    <row r="57" spans="2:13" ht="15" customHeight="1">
      <c r="B57" s="9" t="s">
        <v>47</v>
      </c>
      <c r="C57" s="4" t="s">
        <v>133</v>
      </c>
      <c r="D57" s="105"/>
      <c r="E57" s="106"/>
      <c r="F57" s="105"/>
      <c r="G57" s="34" t="str">
        <f t="shared" si="10"/>
        <v>OK</v>
      </c>
      <c r="I57" s="105"/>
      <c r="K57" s="78" t="str">
        <f t="shared" si="11"/>
        <v>OK</v>
      </c>
      <c r="M57" s="77">
        <f t="shared" si="12"/>
        <v>0</v>
      </c>
    </row>
    <row r="58" spans="2:13" ht="15" customHeight="1">
      <c r="B58" s="12" t="s">
        <v>47</v>
      </c>
      <c r="C58" s="28" t="s">
        <v>134</v>
      </c>
      <c r="D58" s="105"/>
      <c r="E58" s="106"/>
      <c r="F58" s="105"/>
      <c r="G58" s="34" t="str">
        <f t="shared" si="10"/>
        <v>OK</v>
      </c>
      <c r="I58" s="105"/>
      <c r="K58" s="78" t="str">
        <f t="shared" si="11"/>
        <v>OK</v>
      </c>
      <c r="M58" s="77">
        <f t="shared" si="12"/>
        <v>0</v>
      </c>
    </row>
    <row r="59" spans="2:13" ht="15" customHeight="1">
      <c r="D59" s="110"/>
      <c r="E59" s="106"/>
      <c r="F59" s="29"/>
      <c r="I59" s="29"/>
      <c r="K59" s="18"/>
      <c r="M59" s="29"/>
    </row>
    <row r="60" spans="2:13" ht="15" customHeight="1">
      <c r="B60" s="8" t="s">
        <v>24</v>
      </c>
      <c r="C60" s="30"/>
      <c r="D60" s="94">
        <f>SUM(D17:D58)</f>
        <v>0</v>
      </c>
      <c r="E60" s="106"/>
      <c r="F60" s="94">
        <f>SUM(F17:F58)</f>
        <v>0</v>
      </c>
      <c r="G60" s="34" t="str">
        <f>IF(D60=0,"OK",IF(AND(D60&gt;0,F60&lt;&gt;"",F60=INT(F60),INT(F60)&gt;=D60),"OK","erreur"))</f>
        <v>OK</v>
      </c>
      <c r="I60" s="94">
        <f>SUM(I17:I58)</f>
        <v>0</v>
      </c>
      <c r="K60" s="78" t="str">
        <f>IF(D60="",IF(I60="","OK","erreur"),IF(I60&lt;&gt;"","OK","erreur"))</f>
        <v>OK</v>
      </c>
      <c r="M60" s="94">
        <f>+D70</f>
        <v>0</v>
      </c>
    </row>
    <row r="61" spans="2:13" ht="15" customHeight="1">
      <c r="B61" s="31"/>
      <c r="D61" s="33"/>
      <c r="E61" s="106"/>
      <c r="I61" s="32"/>
    </row>
    <row r="62" spans="2:13" ht="15" customHeight="1">
      <c r="B62" s="88" t="s">
        <v>66</v>
      </c>
      <c r="C62" s="85"/>
      <c r="D62" s="86">
        <f>I60</f>
        <v>0</v>
      </c>
    </row>
    <row r="63" spans="2:13" ht="15" customHeight="1" thickBot="1">
      <c r="B63" s="3"/>
      <c r="C63" s="3"/>
      <c r="D63" s="3"/>
    </row>
    <row r="64" spans="2:13" ht="15" customHeight="1" thickBot="1">
      <c r="B64" s="315" t="s">
        <v>73</v>
      </c>
      <c r="C64" s="316"/>
      <c r="D64" s="319"/>
      <c r="F64" s="97" t="s">
        <v>82</v>
      </c>
      <c r="G64" s="2" t="str">
        <f>IF(F65="OUI","à ne pas ajouter", "à ajouter")</f>
        <v>à ajouter</v>
      </c>
    </row>
    <row r="65" spans="2:20" ht="15" customHeight="1" thickBot="1">
      <c r="B65" s="317"/>
      <c r="C65" s="318"/>
      <c r="D65" s="320"/>
      <c r="F65" s="96"/>
      <c r="G65" s="250"/>
    </row>
    <row r="66" spans="2:20" ht="15" customHeight="1" thickBot="1">
      <c r="B66" s="87"/>
      <c r="C66" s="87"/>
      <c r="D66" s="27"/>
      <c r="G66" s="4"/>
    </row>
    <row r="67" spans="2:20" ht="15" customHeight="1" thickBot="1">
      <c r="B67" s="315" t="s">
        <v>74</v>
      </c>
      <c r="C67" s="316"/>
      <c r="D67" s="319"/>
      <c r="F67" s="97" t="s">
        <v>83</v>
      </c>
      <c r="G67" s="2" t="str">
        <f>IF(F68="OUI","ne pas déduire", "à déduire")</f>
        <v>à déduire</v>
      </c>
    </row>
    <row r="68" spans="2:20" ht="15" customHeight="1" thickBot="1">
      <c r="B68" s="317"/>
      <c r="C68" s="318"/>
      <c r="D68" s="320"/>
      <c r="F68" s="96"/>
      <c r="G68" s="250"/>
    </row>
    <row r="69" spans="2:20" ht="15" customHeight="1">
      <c r="F69" s="91"/>
      <c r="G69" s="91"/>
      <c r="H69" s="91"/>
    </row>
    <row r="70" spans="2:20" ht="15" customHeight="1">
      <c r="B70" s="88" t="s">
        <v>25</v>
      </c>
      <c r="C70" s="89"/>
      <c r="D70" s="86">
        <f>IF(F65="non",D64,0)+IF(F68="non",-D67,0)+D62</f>
        <v>0</v>
      </c>
      <c r="F70" s="91"/>
      <c r="G70" s="91"/>
      <c r="H70" s="91"/>
    </row>
    <row r="71" spans="2:20" ht="15" customHeight="1" thickBot="1">
      <c r="D71" s="79"/>
    </row>
    <row r="72" spans="2:20" ht="60" customHeight="1">
      <c r="B72" s="95" t="s">
        <v>36</v>
      </c>
      <c r="C72" s="90"/>
      <c r="D72" s="144" t="s">
        <v>59</v>
      </c>
      <c r="F72" s="148" t="s">
        <v>120</v>
      </c>
      <c r="G72" s="102" t="s">
        <v>89</v>
      </c>
      <c r="H72" s="103"/>
      <c r="I72" s="103"/>
      <c r="J72" s="91"/>
    </row>
    <row r="73" spans="2:20" ht="60" customHeight="1" thickBot="1">
      <c r="B73" s="145" t="s">
        <v>58</v>
      </c>
      <c r="C73" s="146"/>
      <c r="D73" s="147"/>
      <c r="F73" s="149"/>
      <c r="G73" s="147"/>
      <c r="H73" s="104"/>
      <c r="I73" s="291" t="s">
        <v>145</v>
      </c>
      <c r="J73" s="291"/>
      <c r="K73" s="291"/>
      <c r="L73" s="291"/>
      <c r="M73" s="291"/>
      <c r="N73" s="291"/>
      <c r="O73" s="291"/>
      <c r="P73" s="291"/>
      <c r="Q73" s="291"/>
      <c r="R73" s="291"/>
      <c r="S73" s="291"/>
      <c r="T73" s="291"/>
    </row>
    <row r="74" spans="2:20" ht="15" customHeight="1">
      <c r="F74" s="2"/>
      <c r="G74" s="2"/>
      <c r="H74" s="2"/>
      <c r="I74" s="2"/>
    </row>
  </sheetData>
  <sheetProtection algorithmName="SHA-512" hashValue="FS46dMB7+GAjx/AUK/JrySKaBXQ/URBai1PBiwvQUb7LO+oDV+CJOn12Fklz1Wa7/iO6unKq9mvwuBLawkhnTQ==" saltValue="qCynm00b1CiUsEVyE1CUkA==" spinCount="100000" sheet="1" objects="1" scenarios="1" selectLockedCells="1"/>
  <mergeCells count="16">
    <mergeCell ref="I73:T73"/>
    <mergeCell ref="B8:C8"/>
    <mergeCell ref="G12:G14"/>
    <mergeCell ref="B2:M2"/>
    <mergeCell ref="B4:M4"/>
    <mergeCell ref="B5:M5"/>
    <mergeCell ref="D12:D14"/>
    <mergeCell ref="D7:I7"/>
    <mergeCell ref="M12:M14"/>
    <mergeCell ref="K12:K14"/>
    <mergeCell ref="I12:I14"/>
    <mergeCell ref="B64:C65"/>
    <mergeCell ref="B67:C68"/>
    <mergeCell ref="D64:D65"/>
    <mergeCell ref="D67:D68"/>
    <mergeCell ref="F12:F14"/>
  </mergeCells>
  <conditionalFormatting sqref="B2">
    <cfRule type="expression" dxfId="78" priority="5">
      <formula>$O$2="OK"</formula>
    </cfRule>
    <cfRule type="expression" dxfId="77" priority="14">
      <formula>$O$2="NOK"</formula>
    </cfRule>
  </conditionalFormatting>
  <conditionalFormatting sqref="M30 M37 M43 K17:K58 K60">
    <cfRule type="containsText" dxfId="76" priority="33" stopIfTrue="1" operator="containsText" text="ok">
      <formula>NOT(ISERROR(SEARCH("ok",K17)))</formula>
    </cfRule>
  </conditionalFormatting>
  <conditionalFormatting sqref="M30 M37 M43 K17:K60">
    <cfRule type="cellIs" dxfId="75" priority="32" stopIfTrue="1" operator="equal">
      <formula>"erreur"</formula>
    </cfRule>
  </conditionalFormatting>
  <conditionalFormatting sqref="M30 M37 M43 K17:K58 K60">
    <cfRule type="containsText" dxfId="74" priority="31" stopIfTrue="1" operator="containsText" text="erreur">
      <formula>NOT(ISERROR(SEARCH("erreur",K17)))</formula>
    </cfRule>
  </conditionalFormatting>
  <conditionalFormatting sqref="K31:K36 K53:K58 K17:K29 K38:K42 K44:K51 K60">
    <cfRule type="containsText" dxfId="73" priority="30" stopIfTrue="1" operator="containsText" text="OK">
      <formula>NOT(ISERROR(SEARCH("OK",K17)))</formula>
    </cfRule>
  </conditionalFormatting>
  <conditionalFormatting sqref="M52">
    <cfRule type="containsText" dxfId="72" priority="26" stopIfTrue="1" operator="containsText" text="ok">
      <formula>NOT(ISERROR(SEARCH("ok",M52)))</formula>
    </cfRule>
  </conditionalFormatting>
  <conditionalFormatting sqref="M52">
    <cfRule type="cellIs" dxfId="71" priority="25" stopIfTrue="1" operator="equal">
      <formula>"erreur"</formula>
    </cfRule>
  </conditionalFormatting>
  <conditionalFormatting sqref="M52">
    <cfRule type="containsText" dxfId="70" priority="24" stopIfTrue="1" operator="containsText" text="erreur">
      <formula>NOT(ISERROR(SEARCH("erreur",M52)))</formula>
    </cfRule>
  </conditionalFormatting>
  <conditionalFormatting sqref="G18:G58">
    <cfRule type="containsText" dxfId="69" priority="13" stopIfTrue="1" operator="containsText" text="erreur">
      <formula>NOT(ISERROR(SEARCH("erreur",G18)))</formula>
    </cfRule>
  </conditionalFormatting>
  <conditionalFormatting sqref="G18:G29 G31:G36 G38:G42 G44:G51 G53:G58">
    <cfRule type="containsText" dxfId="68" priority="12" stopIfTrue="1" operator="containsText" text="OK">
      <formula>NOT(ISERROR(SEARCH("OK",G18)))</formula>
    </cfRule>
  </conditionalFormatting>
  <conditionalFormatting sqref="G60">
    <cfRule type="containsText" dxfId="67" priority="4" stopIfTrue="1" operator="containsText" text="erreur">
      <formula>NOT(ISERROR(SEARCH("erreur",G60)))</formula>
    </cfRule>
  </conditionalFormatting>
  <conditionalFormatting sqref="G60">
    <cfRule type="containsText" dxfId="66" priority="3" stopIfTrue="1" operator="containsText" text="OK">
      <formula>NOT(ISERROR(SEARCH("OK",G60)))</formula>
    </cfRule>
  </conditionalFormatting>
  <conditionalFormatting sqref="G17">
    <cfRule type="containsText" dxfId="65" priority="2" stopIfTrue="1" operator="containsText" text="erreur">
      <formula>NOT(ISERROR(SEARCH("erreur",G17)))</formula>
    </cfRule>
  </conditionalFormatting>
  <conditionalFormatting sqref="G17">
    <cfRule type="containsText" dxfId="64" priority="1" stopIfTrue="1" operator="containsText" text="OK">
      <formula>NOT(ISERROR(SEARCH("OK",G17)))</formula>
    </cfRule>
  </conditionalFormatting>
  <dataValidations count="3">
    <dataValidation type="decimal" operator="greaterThanOrEqual" showInputMessage="1" showErrorMessage="1" error="Le montant doit être supérieur ou égal à 0" sqref="D64 E64:E65 E67:E68 D67">
      <formula1>0</formula1>
    </dataValidation>
    <dataValidation type="list" allowBlank="1" showInputMessage="1" showErrorMessage="1" sqref="F65 F68">
      <formula1>"Oui,Non"</formula1>
    </dataValidation>
    <dataValidation type="list" showInputMessage="1" showErrorMessage="1" sqref="F73">
      <formula1>"Oui,Non"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1"/>
  <sheetViews>
    <sheetView showGridLines="0" zoomScaleNormal="100" workbookViewId="0">
      <selection activeCell="D12" sqref="D12:D14"/>
    </sheetView>
  </sheetViews>
  <sheetFormatPr baseColWidth="10"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7" width="14.28515625" style="1" customWidth="1"/>
    <col min="8" max="8" width="2.85546875" style="1" customWidth="1"/>
    <col min="9" max="9" width="14.28515625" style="1" customWidth="1"/>
    <col min="10" max="10" width="2.85546875" style="1" customWidth="1"/>
    <col min="11" max="11" width="14.42578125" style="1" customWidth="1"/>
    <col min="12" max="12" width="2.85546875" style="1" customWidth="1"/>
    <col min="13" max="13" width="14.28515625" style="1" customWidth="1"/>
    <col min="14" max="14" width="2.85546875" style="1" customWidth="1"/>
    <col min="15" max="16384" width="11.42578125" style="1"/>
  </cols>
  <sheetData>
    <row r="1" spans="2:15" ht="15" customHeight="1" thickBot="1"/>
    <row r="2" spans="2:15" s="18" customFormat="1" ht="60" customHeight="1" thickBot="1">
      <c r="B2" s="297" t="s">
        <v>121</v>
      </c>
      <c r="C2" s="298"/>
      <c r="D2" s="298"/>
      <c r="E2" s="298"/>
      <c r="F2" s="298"/>
      <c r="G2" s="298"/>
      <c r="H2" s="298"/>
      <c r="I2" s="298"/>
      <c r="J2" s="298"/>
      <c r="K2" s="298"/>
      <c r="L2" s="298"/>
      <c r="M2" s="299"/>
      <c r="O2" s="101" t="str">
        <f>IF(AND(F65&lt;&gt;"",F68&lt;&gt;""),"OK","NOK")</f>
        <v>NOK</v>
      </c>
    </row>
    <row r="3" spans="2:15" ht="15" customHeight="1" thickBot="1"/>
    <row r="4" spans="2:15" ht="30" customHeight="1">
      <c r="B4" s="300" t="s">
        <v>71</v>
      </c>
      <c r="C4" s="301"/>
      <c r="D4" s="301"/>
      <c r="E4" s="301"/>
      <c r="F4" s="301"/>
      <c r="G4" s="301"/>
      <c r="H4" s="301"/>
      <c r="I4" s="301"/>
      <c r="J4" s="301"/>
      <c r="K4" s="301"/>
      <c r="L4" s="301"/>
      <c r="M4" s="302"/>
    </row>
    <row r="5" spans="2:15" ht="30" customHeight="1" thickBot="1">
      <c r="B5" s="303" t="s">
        <v>1418</v>
      </c>
      <c r="C5" s="304"/>
      <c r="D5" s="304"/>
      <c r="E5" s="304"/>
      <c r="F5" s="304"/>
      <c r="G5" s="304"/>
      <c r="H5" s="304"/>
      <c r="I5" s="304"/>
      <c r="J5" s="304"/>
      <c r="K5" s="304"/>
      <c r="L5" s="304"/>
      <c r="M5" s="305"/>
    </row>
    <row r="6" spans="2:15" ht="15" customHeight="1">
      <c r="B6" s="3"/>
      <c r="C6" s="3"/>
      <c r="D6" s="3"/>
      <c r="E6" s="3"/>
    </row>
    <row r="7" spans="2:15" ht="15" customHeight="1">
      <c r="B7" s="10" t="s">
        <v>63</v>
      </c>
      <c r="C7" s="92"/>
      <c r="D7" s="322">
        <f>+'F1'!C7</f>
        <v>0</v>
      </c>
      <c r="E7" s="323"/>
      <c r="F7" s="323"/>
      <c r="G7" s="323"/>
      <c r="H7" s="323"/>
      <c r="I7" s="324"/>
    </row>
    <row r="8" spans="2:15" ht="15" customHeight="1">
      <c r="B8" s="325" t="s">
        <v>115</v>
      </c>
      <c r="C8" s="326"/>
      <c r="D8" s="71" t="str">
        <f>+'F1'!C20</f>
        <v>FHL</v>
      </c>
      <c r="E8" s="135"/>
      <c r="F8" s="135"/>
      <c r="G8" s="135"/>
      <c r="H8" s="135"/>
      <c r="I8" s="136"/>
    </row>
    <row r="9" spans="2:15" ht="15" customHeight="1">
      <c r="B9" s="83"/>
      <c r="C9" s="4"/>
      <c r="D9" s="84"/>
      <c r="E9" s="2"/>
    </row>
    <row r="10" spans="2:15" ht="15" customHeight="1">
      <c r="B10" s="4"/>
      <c r="C10" s="4"/>
      <c r="D10" s="4"/>
      <c r="E10" s="2"/>
    </row>
    <row r="11" spans="2:15" ht="15" customHeight="1">
      <c r="B11" s="2"/>
      <c r="C11" s="2"/>
      <c r="D11" s="2"/>
      <c r="E11" s="2"/>
    </row>
    <row r="12" spans="2:15" s="18" customFormat="1" ht="30" customHeight="1">
      <c r="B12" s="2"/>
      <c r="C12" s="2"/>
      <c r="D12" s="306" t="s">
        <v>77</v>
      </c>
      <c r="E12" s="2"/>
      <c r="F12" s="321" t="s">
        <v>79</v>
      </c>
      <c r="G12" s="294" t="s">
        <v>78</v>
      </c>
      <c r="I12" s="306" t="s">
        <v>80</v>
      </c>
      <c r="K12" s="312" t="s">
        <v>81</v>
      </c>
      <c r="M12" s="294" t="s">
        <v>64</v>
      </c>
    </row>
    <row r="13" spans="2:15" s="18" customFormat="1" ht="30" customHeight="1">
      <c r="B13" s="2"/>
      <c r="C13" s="2"/>
      <c r="D13" s="307"/>
      <c r="E13" s="2"/>
      <c r="F13" s="321"/>
      <c r="G13" s="295"/>
      <c r="I13" s="307"/>
      <c r="K13" s="313"/>
      <c r="M13" s="295"/>
    </row>
    <row r="14" spans="2:15" s="18" customFormat="1" ht="30" customHeight="1">
      <c r="B14" s="2"/>
      <c r="C14" s="2"/>
      <c r="D14" s="308"/>
      <c r="E14" s="2"/>
      <c r="F14" s="321"/>
      <c r="G14" s="296"/>
      <c r="I14" s="308"/>
      <c r="K14" s="314"/>
      <c r="M14" s="296"/>
    </row>
    <row r="15" spans="2:15" ht="15" customHeight="1">
      <c r="B15" s="5" t="s">
        <v>65</v>
      </c>
      <c r="C15" s="6"/>
      <c r="D15" s="35"/>
      <c r="E15" s="2"/>
      <c r="F15" s="21"/>
      <c r="G15" s="22"/>
      <c r="I15" s="21"/>
      <c r="K15" s="23"/>
      <c r="M15" s="21"/>
    </row>
    <row r="16" spans="2:15" ht="15" customHeight="1">
      <c r="B16" s="5"/>
      <c r="C16" s="24" t="s">
        <v>0</v>
      </c>
      <c r="D16" s="35"/>
      <c r="E16" s="2"/>
      <c r="F16" s="21"/>
      <c r="G16" s="22"/>
      <c r="I16" s="21"/>
      <c r="K16" s="23"/>
      <c r="M16" s="21"/>
    </row>
    <row r="17" spans="2:13" ht="15" customHeight="1">
      <c r="B17" s="133"/>
      <c r="C17" s="2" t="str">
        <f>'F2 SAS'!C17</f>
        <v xml:space="preserve">Médecin </v>
      </c>
      <c r="D17" s="105"/>
      <c r="E17" s="106"/>
      <c r="F17" s="105"/>
      <c r="G17" s="34" t="str">
        <f>IF(D17=0,"OK",IF(AND(D17&gt;0,F17&lt;&gt;"",F17=INT(F17),INT(F17)&gt;=D17),"OK","erreur"))</f>
        <v>OK</v>
      </c>
      <c r="I17" s="105"/>
      <c r="K17" s="78" t="str">
        <f t="shared" ref="K17:K29" si="0">IF(D17="",IF(I17="","OK","erreur"),IF(I17&lt;&gt;"","OK","erreur"))</f>
        <v>OK</v>
      </c>
      <c r="M17" s="77">
        <f t="shared" ref="M17:M29" si="1">IFERROR(+I17*M$60/I$60,0)</f>
        <v>0</v>
      </c>
    </row>
    <row r="18" spans="2:13" ht="15" customHeight="1">
      <c r="B18" s="7" t="s">
        <v>142</v>
      </c>
      <c r="C18" s="2" t="str">
        <f>'F2 SAS'!C18</f>
        <v>Licencié en sciences hospitalières</v>
      </c>
      <c r="D18" s="105"/>
      <c r="E18" s="106"/>
      <c r="F18" s="105"/>
      <c r="G18" s="34" t="str">
        <f t="shared" ref="G18:G29" si="2">IF(D18=0,"OK",IF(AND(D18&gt;0,F18&lt;&gt;"",F18=INT(F18),INT(F18)&gt;=D18),"OK","erreur"))</f>
        <v>OK</v>
      </c>
      <c r="I18" s="105"/>
      <c r="K18" s="78" t="str">
        <f t="shared" si="0"/>
        <v>OK</v>
      </c>
      <c r="M18" s="77">
        <f t="shared" si="1"/>
        <v>0</v>
      </c>
    </row>
    <row r="19" spans="2:13" ht="15" customHeight="1">
      <c r="B19" s="7" t="s">
        <v>142</v>
      </c>
      <c r="C19" s="2" t="str">
        <f>'F2 SAS'!C19</f>
        <v>Infirmier hospitalier gradué</v>
      </c>
      <c r="D19" s="105"/>
      <c r="E19" s="106"/>
      <c r="F19" s="105"/>
      <c r="G19" s="34" t="str">
        <f t="shared" si="2"/>
        <v>OK</v>
      </c>
      <c r="I19" s="105"/>
      <c r="K19" s="78" t="str">
        <f t="shared" si="0"/>
        <v>OK</v>
      </c>
      <c r="M19" s="77">
        <f t="shared" si="1"/>
        <v>0</v>
      </c>
    </row>
    <row r="20" spans="2:13" ht="15" customHeight="1">
      <c r="B20" s="7" t="s">
        <v>142</v>
      </c>
      <c r="C20" s="2" t="str">
        <f>'F2 SAS'!C20</f>
        <v>Assistant social</v>
      </c>
      <c r="D20" s="105"/>
      <c r="E20" s="106"/>
      <c r="F20" s="105"/>
      <c r="G20" s="34" t="str">
        <f t="shared" si="2"/>
        <v>OK</v>
      </c>
      <c r="I20" s="105"/>
      <c r="K20" s="78" t="str">
        <f t="shared" si="0"/>
        <v>OK</v>
      </c>
      <c r="M20" s="77">
        <f t="shared" si="1"/>
        <v>0</v>
      </c>
    </row>
    <row r="21" spans="2:13" ht="15" customHeight="1">
      <c r="B21" s="7" t="s">
        <v>142</v>
      </c>
      <c r="C21" s="2" t="str">
        <f>'F2 SAS'!C21</f>
        <v>Ergothérapeute</v>
      </c>
      <c r="D21" s="105"/>
      <c r="E21" s="106"/>
      <c r="F21" s="105"/>
      <c r="G21" s="34" t="str">
        <f t="shared" si="2"/>
        <v>OK</v>
      </c>
      <c r="I21" s="105"/>
      <c r="K21" s="78" t="str">
        <f t="shared" si="0"/>
        <v>OK</v>
      </c>
      <c r="M21" s="77">
        <f t="shared" si="1"/>
        <v>0</v>
      </c>
    </row>
    <row r="22" spans="2:13" ht="15" customHeight="1">
      <c r="B22" s="7" t="s">
        <v>142</v>
      </c>
      <c r="C22" s="2" t="str">
        <f>'F2 SAS'!C22</f>
        <v>Kinésithérapeute</v>
      </c>
      <c r="D22" s="105"/>
      <c r="E22" s="106"/>
      <c r="F22" s="105"/>
      <c r="G22" s="34" t="str">
        <f t="shared" si="2"/>
        <v>OK</v>
      </c>
      <c r="I22" s="105"/>
      <c r="K22" s="78" t="str">
        <f t="shared" si="0"/>
        <v>OK</v>
      </c>
      <c r="M22" s="77">
        <f t="shared" si="1"/>
        <v>0</v>
      </c>
    </row>
    <row r="23" spans="2:13" ht="15" customHeight="1">
      <c r="B23" s="7" t="s">
        <v>142</v>
      </c>
      <c r="C23" s="2" t="str">
        <f>'F2 SAS'!C23</f>
        <v>Psychomotricien</v>
      </c>
      <c r="D23" s="105"/>
      <c r="E23" s="106"/>
      <c r="F23" s="105"/>
      <c r="G23" s="34" t="str">
        <f t="shared" si="2"/>
        <v>OK</v>
      </c>
      <c r="I23" s="105"/>
      <c r="K23" s="78" t="str">
        <f t="shared" si="0"/>
        <v>OK</v>
      </c>
      <c r="M23" s="77">
        <f t="shared" si="1"/>
        <v>0</v>
      </c>
    </row>
    <row r="24" spans="2:13" ht="15" customHeight="1">
      <c r="B24" s="7" t="s">
        <v>142</v>
      </c>
      <c r="C24" s="2" t="str">
        <f>'F2 SAS'!C24</f>
        <v>Pédagogue curatif</v>
      </c>
      <c r="D24" s="105"/>
      <c r="E24" s="106"/>
      <c r="F24" s="105"/>
      <c r="G24" s="34" t="str">
        <f t="shared" si="2"/>
        <v>OK</v>
      </c>
      <c r="I24" s="105"/>
      <c r="K24" s="78" t="str">
        <f t="shared" si="0"/>
        <v>OK</v>
      </c>
      <c r="M24" s="77">
        <f t="shared" si="1"/>
        <v>0</v>
      </c>
    </row>
    <row r="25" spans="2:13" ht="15" customHeight="1">
      <c r="B25" s="7" t="s">
        <v>142</v>
      </c>
      <c r="C25" s="2" t="str">
        <f>'F2 SAS'!C25</f>
        <v>Diététicien</v>
      </c>
      <c r="D25" s="105"/>
      <c r="E25" s="106"/>
      <c r="F25" s="105"/>
      <c r="G25" s="34" t="str">
        <f t="shared" si="2"/>
        <v>OK</v>
      </c>
      <c r="I25" s="105"/>
      <c r="K25" s="78" t="str">
        <f t="shared" si="0"/>
        <v>OK</v>
      </c>
      <c r="M25" s="77">
        <f t="shared" si="1"/>
        <v>0</v>
      </c>
    </row>
    <row r="26" spans="2:13" ht="15" customHeight="1">
      <c r="B26" s="7" t="s">
        <v>141</v>
      </c>
      <c r="C26" s="2" t="str">
        <f>'F2 SAS'!C26</f>
        <v>Infirmier anesthésiste / masseur</v>
      </c>
      <c r="D26" s="105"/>
      <c r="E26" s="106"/>
      <c r="F26" s="105"/>
      <c r="G26" s="34" t="str">
        <f t="shared" si="2"/>
        <v>OK</v>
      </c>
      <c r="I26" s="105"/>
      <c r="K26" s="78" t="str">
        <f t="shared" si="0"/>
        <v>OK</v>
      </c>
      <c r="M26" s="77">
        <f t="shared" si="1"/>
        <v>0</v>
      </c>
    </row>
    <row r="27" spans="2:13" ht="15" customHeight="1">
      <c r="B27" s="7" t="s">
        <v>141</v>
      </c>
      <c r="C27" s="2" t="str">
        <f>'F2 SAS'!C27</f>
        <v>Infirmier psychiatrique</v>
      </c>
      <c r="D27" s="105"/>
      <c r="E27" s="106"/>
      <c r="F27" s="105"/>
      <c r="G27" s="34" t="str">
        <f t="shared" si="2"/>
        <v>OK</v>
      </c>
      <c r="I27" s="105"/>
      <c r="K27" s="78" t="str">
        <f t="shared" si="0"/>
        <v>OK</v>
      </c>
      <c r="M27" s="77">
        <f t="shared" si="1"/>
        <v>0</v>
      </c>
    </row>
    <row r="28" spans="2:13" ht="15" customHeight="1">
      <c r="B28" s="7" t="s">
        <v>140</v>
      </c>
      <c r="C28" s="2" t="str">
        <f>'F2 SAS'!C28</f>
        <v>Infirmier</v>
      </c>
      <c r="D28" s="105"/>
      <c r="E28" s="106"/>
      <c r="F28" s="105"/>
      <c r="G28" s="34" t="str">
        <f t="shared" si="2"/>
        <v>OK</v>
      </c>
      <c r="I28" s="105"/>
      <c r="K28" s="78" t="str">
        <f t="shared" si="0"/>
        <v>OK</v>
      </c>
      <c r="M28" s="77">
        <f t="shared" si="1"/>
        <v>0</v>
      </c>
    </row>
    <row r="29" spans="2:13" ht="15" customHeight="1">
      <c r="B29" s="7" t="s">
        <v>138</v>
      </c>
      <c r="C29" s="4" t="str">
        <f>'F2 SAS'!C29</f>
        <v>Aide soignant</v>
      </c>
      <c r="D29" s="105"/>
      <c r="E29" s="106"/>
      <c r="F29" s="105"/>
      <c r="G29" s="34" t="str">
        <f t="shared" si="2"/>
        <v>OK</v>
      </c>
      <c r="I29" s="105"/>
      <c r="K29" s="78" t="str">
        <f t="shared" si="0"/>
        <v>OK</v>
      </c>
      <c r="M29" s="77">
        <f t="shared" si="1"/>
        <v>0</v>
      </c>
    </row>
    <row r="30" spans="2:13" ht="15" customHeight="1">
      <c r="B30" s="5"/>
      <c r="C30" s="24" t="s">
        <v>12</v>
      </c>
      <c r="D30" s="107"/>
      <c r="E30" s="106"/>
      <c r="F30" s="26"/>
      <c r="G30" s="25"/>
      <c r="I30" s="26"/>
      <c r="K30" s="17"/>
      <c r="M30" s="93"/>
    </row>
    <row r="31" spans="2:13" ht="15" customHeight="1">
      <c r="B31" s="7" t="s">
        <v>143</v>
      </c>
      <c r="C31" s="2" t="str">
        <f>'F2 SAS'!C31</f>
        <v>Universitaire psychologue</v>
      </c>
      <c r="D31" s="105"/>
      <c r="E31" s="106"/>
      <c r="F31" s="105"/>
      <c r="G31" s="34" t="str">
        <f t="shared" ref="G31:G36" si="3">IF(D31=0,"OK",IF(AND(D31&gt;0,F31&lt;&gt;"",F31=INT(F31),INT(F31)&gt;=D31),"OK","erreur"))</f>
        <v>OK</v>
      </c>
      <c r="I31" s="105"/>
      <c r="K31" s="78" t="str">
        <f t="shared" ref="K31:K36" si="4">IF(D31="",IF(I31="","OK","erreur"),IF(I31&lt;&gt;"","OK","erreur"))</f>
        <v>OK</v>
      </c>
      <c r="M31" s="77">
        <f t="shared" ref="M31:M36" si="5">IFERROR(+I31*M$60/I$60,0)</f>
        <v>0</v>
      </c>
    </row>
    <row r="32" spans="2:13" ht="15" customHeight="1">
      <c r="B32" s="7" t="s">
        <v>142</v>
      </c>
      <c r="C32" s="2" t="str">
        <f>'F2 SAS'!C32</f>
        <v>Educateur gradué</v>
      </c>
      <c r="D32" s="105"/>
      <c r="E32" s="106"/>
      <c r="F32" s="105"/>
      <c r="G32" s="34" t="str">
        <f t="shared" si="3"/>
        <v>OK</v>
      </c>
      <c r="I32" s="105"/>
      <c r="K32" s="78" t="str">
        <f t="shared" si="4"/>
        <v>OK</v>
      </c>
      <c r="M32" s="77">
        <f t="shared" si="5"/>
        <v>0</v>
      </c>
    </row>
    <row r="33" spans="2:13" ht="15" customHeight="1">
      <c r="B33" s="7" t="s">
        <v>139</v>
      </c>
      <c r="C33" s="2" t="str">
        <f>'F2 SAS'!C33</f>
        <v>Educateur instructeur (bac)</v>
      </c>
      <c r="D33" s="105"/>
      <c r="E33" s="106"/>
      <c r="F33" s="105"/>
      <c r="G33" s="34" t="str">
        <f t="shared" si="3"/>
        <v>OK</v>
      </c>
      <c r="I33" s="105"/>
      <c r="K33" s="78" t="str">
        <f t="shared" si="4"/>
        <v>OK</v>
      </c>
      <c r="M33" s="77">
        <f t="shared" si="5"/>
        <v>0</v>
      </c>
    </row>
    <row r="34" spans="2:13" ht="15" customHeight="1">
      <c r="B34" s="7" t="s">
        <v>139</v>
      </c>
      <c r="C34" s="2" t="str">
        <f>'F2 SAS'!C34</f>
        <v>Educateur diplômé</v>
      </c>
      <c r="D34" s="105"/>
      <c r="E34" s="106"/>
      <c r="F34" s="105"/>
      <c r="G34" s="34" t="str">
        <f t="shared" si="3"/>
        <v>OK</v>
      </c>
      <c r="I34" s="105"/>
      <c r="K34" s="78" t="str">
        <f t="shared" si="4"/>
        <v>OK</v>
      </c>
      <c r="M34" s="77">
        <f t="shared" si="5"/>
        <v>0</v>
      </c>
    </row>
    <row r="35" spans="2:13" ht="15" customHeight="1">
      <c r="B35" s="7" t="s">
        <v>138</v>
      </c>
      <c r="C35" s="2" t="str">
        <f>'F2 SAS'!C35</f>
        <v>Educateur instructeur</v>
      </c>
      <c r="D35" s="105"/>
      <c r="E35" s="106"/>
      <c r="F35" s="105"/>
      <c r="G35" s="34" t="str">
        <f t="shared" si="3"/>
        <v>OK</v>
      </c>
      <c r="I35" s="105"/>
      <c r="K35" s="78" t="str">
        <f t="shared" si="4"/>
        <v>OK</v>
      </c>
      <c r="M35" s="77">
        <f t="shared" si="5"/>
        <v>0</v>
      </c>
    </row>
    <row r="36" spans="2:13" ht="15" customHeight="1">
      <c r="B36" s="7" t="s">
        <v>135</v>
      </c>
      <c r="C36" s="2" t="str">
        <f>'F2 SAS'!C36</f>
        <v>Salarié non diplômé</v>
      </c>
      <c r="D36" s="105"/>
      <c r="E36" s="106"/>
      <c r="F36" s="105"/>
      <c r="G36" s="34" t="str">
        <f t="shared" si="3"/>
        <v>OK</v>
      </c>
      <c r="I36" s="105"/>
      <c r="K36" s="78" t="str">
        <f t="shared" si="4"/>
        <v>OK</v>
      </c>
      <c r="M36" s="77">
        <f t="shared" si="5"/>
        <v>0</v>
      </c>
    </row>
    <row r="37" spans="2:13" ht="15" customHeight="1">
      <c r="B37" s="5"/>
      <c r="C37" s="24" t="s">
        <v>21</v>
      </c>
      <c r="D37" s="107"/>
      <c r="E37" s="106"/>
      <c r="F37" s="26"/>
      <c r="G37" s="25"/>
      <c r="I37" s="26"/>
      <c r="K37" s="17"/>
      <c r="M37" s="93"/>
    </row>
    <row r="38" spans="2:13" ht="15" customHeight="1">
      <c r="B38" s="9" t="s">
        <v>138</v>
      </c>
      <c r="C38" s="4" t="str">
        <f>'F2 SAS'!C38</f>
        <v>Salarié avec CATP ou CAP</v>
      </c>
      <c r="D38" s="105"/>
      <c r="E38" s="106"/>
      <c r="F38" s="105"/>
      <c r="G38" s="34" t="str">
        <f t="shared" ref="G38:G42" si="6">IF(D38=0,"OK",IF(AND(D38&gt;0,F38&lt;&gt;"",F38=INT(F38),INT(F38)&gt;=D38),"OK","erreur"))</f>
        <v>OK</v>
      </c>
      <c r="I38" s="105"/>
      <c r="K38" s="78" t="str">
        <f>IF(D38="",IF(I38="","OK","erreur"),IF(I38&lt;&gt;"","OK","erreur"))</f>
        <v>OK</v>
      </c>
      <c r="M38" s="77">
        <f>IFERROR(+I38*M$60/I$60,0)</f>
        <v>0</v>
      </c>
    </row>
    <row r="39" spans="2:13" ht="15" customHeight="1">
      <c r="B39" s="9" t="s">
        <v>138</v>
      </c>
      <c r="C39" s="4" t="str">
        <f>'F2 SAS'!C39</f>
        <v>Auxiliaire de vie/Auxiliaire économe</v>
      </c>
      <c r="D39" s="105"/>
      <c r="E39" s="106"/>
      <c r="F39" s="105"/>
      <c r="G39" s="34" t="str">
        <f t="shared" si="6"/>
        <v>OK</v>
      </c>
      <c r="I39" s="105"/>
      <c r="K39" s="78" t="str">
        <f>IF(D39="",IF(I39="","OK","erreur"),IF(I39&lt;&gt;"","OK","erreur"))</f>
        <v>OK</v>
      </c>
      <c r="M39" s="77">
        <f>IFERROR(+I39*M$60/I$60,0)</f>
        <v>0</v>
      </c>
    </row>
    <row r="40" spans="2:13" ht="15" customHeight="1">
      <c r="B40" s="9" t="s">
        <v>137</v>
      </c>
      <c r="C40" s="4" t="str">
        <f>'F2 SAS'!C40</f>
        <v>Aide socio-familiale</v>
      </c>
      <c r="D40" s="105"/>
      <c r="E40" s="106"/>
      <c r="F40" s="105"/>
      <c r="G40" s="34" t="str">
        <f t="shared" si="6"/>
        <v>OK</v>
      </c>
      <c r="I40" s="105"/>
      <c r="K40" s="78" t="str">
        <f>IF(D40="",IF(I40="","OK","erreur"),IF(I40&lt;&gt;"","OK","erreur"))</f>
        <v>OK</v>
      </c>
      <c r="M40" s="77">
        <f>IFERROR(+I40*M$60/I$60,0)</f>
        <v>0</v>
      </c>
    </row>
    <row r="41" spans="2:13" ht="15" customHeight="1">
      <c r="B41" s="9" t="s">
        <v>136</v>
      </c>
      <c r="C41" s="4" t="str">
        <f>'F2 SAS'!C41</f>
        <v>Aide socio-familiale en formation</v>
      </c>
      <c r="D41" s="105"/>
      <c r="E41" s="106"/>
      <c r="F41" s="105"/>
      <c r="G41" s="34" t="str">
        <f t="shared" si="6"/>
        <v>OK</v>
      </c>
      <c r="I41" s="105"/>
      <c r="K41" s="78" t="str">
        <f>IF(D41="",IF(I41="","OK","erreur"),IF(I41&lt;&gt;"","OK","erreur"))</f>
        <v>OK</v>
      </c>
      <c r="M41" s="77">
        <f>IFERROR(+I41*M$60/I$60,0)</f>
        <v>0</v>
      </c>
    </row>
    <row r="42" spans="2:13" ht="15" customHeight="1">
      <c r="B42" s="9" t="s">
        <v>135</v>
      </c>
      <c r="C42" s="4" t="str">
        <f>'F2 SAS'!C42</f>
        <v>Salarié non diplômé</v>
      </c>
      <c r="D42" s="105"/>
      <c r="E42" s="106"/>
      <c r="F42" s="105"/>
      <c r="G42" s="34" t="str">
        <f t="shared" si="6"/>
        <v>OK</v>
      </c>
      <c r="I42" s="105"/>
      <c r="K42" s="78" t="str">
        <f>IF(D42="",IF(I42="","OK","erreur"),IF(I42&lt;&gt;"","OK","erreur"))</f>
        <v>OK</v>
      </c>
      <c r="M42" s="77">
        <f>IFERROR(+I42*M$60/I$60,0)</f>
        <v>0</v>
      </c>
    </row>
    <row r="43" spans="2:13" ht="15" customHeight="1">
      <c r="B43" s="5" t="s">
        <v>18</v>
      </c>
      <c r="C43" s="6"/>
      <c r="D43" s="107"/>
      <c r="E43" s="106"/>
      <c r="F43" s="26"/>
      <c r="G43" s="25"/>
      <c r="I43" s="93"/>
      <c r="K43" s="17"/>
      <c r="M43" s="93"/>
    </row>
    <row r="44" spans="2:13" ht="15" customHeight="1">
      <c r="B44" s="7" t="s">
        <v>143</v>
      </c>
      <c r="C44" s="2" t="str">
        <f>'F2 SAS'!C44</f>
        <v>Universitaire</v>
      </c>
      <c r="D44" s="105"/>
      <c r="E44" s="106"/>
      <c r="F44" s="105"/>
      <c r="G44" s="34" t="str">
        <f t="shared" ref="G44:G51" si="7">IF(D44=0,"OK",IF(AND(D44&gt;0,F44&lt;&gt;"",F44=INT(F44),INT(F44)&gt;=D44),"OK","erreur"))</f>
        <v>OK</v>
      </c>
      <c r="I44" s="105"/>
      <c r="K44" s="78" t="str">
        <f t="shared" ref="K44:K51" si="8">IF(D44="",IF(I44="","OK","erreur"),IF(I44&lt;&gt;"","OK","erreur"))</f>
        <v>OK</v>
      </c>
      <c r="M44" s="77">
        <f t="shared" ref="M44:M51" si="9">IFERROR(+I44*M$60/I$60,0)</f>
        <v>0</v>
      </c>
    </row>
    <row r="45" spans="2:13" ht="15" customHeight="1">
      <c r="B45" s="7" t="s">
        <v>142</v>
      </c>
      <c r="C45" s="2" t="str">
        <f>'F2 SAS'!C45</f>
        <v>Bachelor</v>
      </c>
      <c r="D45" s="105"/>
      <c r="E45" s="106"/>
      <c r="F45" s="105"/>
      <c r="G45" s="34" t="str">
        <f t="shared" si="7"/>
        <v>OK</v>
      </c>
      <c r="I45" s="105"/>
      <c r="K45" s="78" t="str">
        <f t="shared" si="8"/>
        <v>OK</v>
      </c>
      <c r="M45" s="77">
        <f t="shared" si="9"/>
        <v>0</v>
      </c>
    </row>
    <row r="46" spans="2:13" ht="15" customHeight="1">
      <c r="B46" s="7" t="s">
        <v>140</v>
      </c>
      <c r="C46" s="2" t="str">
        <f>'F2 SAS'!C46</f>
        <v>BTS</v>
      </c>
      <c r="D46" s="105"/>
      <c r="E46" s="106"/>
      <c r="F46" s="105"/>
      <c r="G46" s="34" t="str">
        <f t="shared" si="7"/>
        <v>OK</v>
      </c>
      <c r="I46" s="105"/>
      <c r="K46" s="78" t="str">
        <f t="shared" si="8"/>
        <v>OK</v>
      </c>
      <c r="M46" s="77">
        <f t="shared" si="9"/>
        <v>0</v>
      </c>
    </row>
    <row r="47" spans="2:13" ht="15" customHeight="1">
      <c r="B47" s="7" t="s">
        <v>139</v>
      </c>
      <c r="C47" s="2" t="str">
        <f>'F2 SAS'!C47</f>
        <v>Bac</v>
      </c>
      <c r="D47" s="105"/>
      <c r="E47" s="106"/>
      <c r="F47" s="105"/>
      <c r="G47" s="34" t="str">
        <f t="shared" si="7"/>
        <v>OK</v>
      </c>
      <c r="I47" s="105"/>
      <c r="K47" s="78" t="str">
        <f t="shared" si="8"/>
        <v>OK</v>
      </c>
      <c r="M47" s="77">
        <f t="shared" si="9"/>
        <v>0</v>
      </c>
    </row>
    <row r="48" spans="2:13" ht="15" customHeight="1">
      <c r="B48" s="7" t="s">
        <v>138</v>
      </c>
      <c r="C48" s="2" t="str">
        <f>'F2 SAS'!C48</f>
        <v>Salarié avec 3ième sec. ou ens. moyen</v>
      </c>
      <c r="D48" s="105"/>
      <c r="E48" s="106"/>
      <c r="F48" s="105"/>
      <c r="G48" s="34" t="str">
        <f t="shared" si="7"/>
        <v>OK</v>
      </c>
      <c r="I48" s="105"/>
      <c r="K48" s="78" t="str">
        <f t="shared" si="8"/>
        <v>OK</v>
      </c>
      <c r="M48" s="77">
        <f t="shared" si="9"/>
        <v>0</v>
      </c>
    </row>
    <row r="49" spans="2:13" ht="15" customHeight="1">
      <c r="B49" s="7" t="s">
        <v>137</v>
      </c>
      <c r="C49" s="2" t="str">
        <f>'F2 SAS'!C49</f>
        <v>Salarié avec 5ième sec. ou 9ième moyen</v>
      </c>
      <c r="D49" s="105"/>
      <c r="E49" s="106"/>
      <c r="F49" s="105"/>
      <c r="G49" s="34" t="str">
        <f t="shared" si="7"/>
        <v>OK</v>
      </c>
      <c r="I49" s="105"/>
      <c r="K49" s="78" t="str">
        <f t="shared" si="8"/>
        <v>OK</v>
      </c>
      <c r="M49" s="77">
        <f t="shared" si="9"/>
        <v>0</v>
      </c>
    </row>
    <row r="50" spans="2:13" ht="15" customHeight="1">
      <c r="B50" s="7" t="s">
        <v>135</v>
      </c>
      <c r="C50" s="2" t="str">
        <f>'F2 SAS'!C50</f>
        <v>Salarié sans 5ième sec. ou 9ième moyen</v>
      </c>
      <c r="D50" s="105"/>
      <c r="E50" s="106"/>
      <c r="F50" s="105"/>
      <c r="G50" s="34" t="str">
        <f t="shared" si="7"/>
        <v>OK</v>
      </c>
      <c r="I50" s="105"/>
      <c r="K50" s="78" t="str">
        <f t="shared" si="8"/>
        <v>OK</v>
      </c>
      <c r="M50" s="77">
        <f t="shared" si="9"/>
        <v>0</v>
      </c>
    </row>
    <row r="51" spans="2:13" ht="15" customHeight="1">
      <c r="B51" s="7" t="s">
        <v>135</v>
      </c>
      <c r="C51" s="2" t="str">
        <f>'F2 SAS'!C51</f>
        <v>Salarié non diplômé</v>
      </c>
      <c r="D51" s="105"/>
      <c r="E51" s="106"/>
      <c r="F51" s="105"/>
      <c r="G51" s="34" t="str">
        <f t="shared" si="7"/>
        <v>OK</v>
      </c>
      <c r="I51" s="105"/>
      <c r="K51" s="78" t="str">
        <f t="shared" si="8"/>
        <v>OK</v>
      </c>
      <c r="M51" s="77">
        <f t="shared" si="9"/>
        <v>0</v>
      </c>
    </row>
    <row r="52" spans="2:13" ht="15" customHeight="1">
      <c r="B52" s="5" t="s">
        <v>34</v>
      </c>
      <c r="C52" s="6"/>
      <c r="D52" s="107"/>
      <c r="E52" s="106"/>
      <c r="F52" s="26"/>
      <c r="G52" s="25"/>
      <c r="I52" s="26"/>
      <c r="K52" s="17"/>
      <c r="M52" s="93"/>
    </row>
    <row r="53" spans="2:13" ht="15" customHeight="1">
      <c r="B53" s="9" t="s">
        <v>138</v>
      </c>
      <c r="C53" s="4" t="str">
        <f>'F2 SAS'!C53</f>
        <v>Salarié avec CATP ou CAP</v>
      </c>
      <c r="D53" s="105"/>
      <c r="E53" s="106"/>
      <c r="F53" s="105"/>
      <c r="G53" s="34" t="str">
        <f t="shared" ref="G53:G58" si="10">IF(D53=0,"OK",IF(AND(D53&gt;0,F53&lt;&gt;"",F53=INT(F53),INT(F53)&gt;=D53),"OK","erreur"))</f>
        <v>OK</v>
      </c>
      <c r="I53" s="105"/>
      <c r="K53" s="78" t="str">
        <f t="shared" ref="K53:K58" si="11">IF(D53="",IF(I53="","OK","erreur"),IF(I53&lt;&gt;"","OK","erreur"))</f>
        <v>OK</v>
      </c>
      <c r="M53" s="77">
        <f t="shared" ref="M53:M58" si="12">IFERROR(+I53*M$60/I$60,0)</f>
        <v>0</v>
      </c>
    </row>
    <row r="54" spans="2:13" ht="15" customHeight="1">
      <c r="B54" s="9" t="s">
        <v>136</v>
      </c>
      <c r="C54" s="4" t="str">
        <f>'F2 SAS'!C54</f>
        <v>Salarié sans CATP</v>
      </c>
      <c r="D54" s="105"/>
      <c r="E54" s="106"/>
      <c r="F54" s="105"/>
      <c r="G54" s="34" t="str">
        <f t="shared" si="10"/>
        <v>OK</v>
      </c>
      <c r="I54" s="105"/>
      <c r="K54" s="78" t="str">
        <f t="shared" si="11"/>
        <v>OK</v>
      </c>
      <c r="M54" s="77">
        <f t="shared" si="12"/>
        <v>0</v>
      </c>
    </row>
    <row r="55" spans="2:13" ht="15" customHeight="1">
      <c r="B55" s="9" t="s">
        <v>135</v>
      </c>
      <c r="C55" s="4" t="str">
        <f>'F2 SAS'!C55</f>
        <v>Salarié non diplômé - Nettoyage</v>
      </c>
      <c r="D55" s="105"/>
      <c r="E55" s="106"/>
      <c r="F55" s="105"/>
      <c r="G55" s="34" t="str">
        <f t="shared" si="10"/>
        <v>OK</v>
      </c>
      <c r="I55" s="105"/>
      <c r="K55" s="78" t="str">
        <f t="shared" si="11"/>
        <v>OK</v>
      </c>
      <c r="M55" s="77">
        <f t="shared" si="12"/>
        <v>0</v>
      </c>
    </row>
    <row r="56" spans="2:13" ht="15" customHeight="1">
      <c r="B56" s="9" t="s">
        <v>135</v>
      </c>
      <c r="C56" s="4" t="str">
        <f>'F2 SAS'!C56</f>
        <v>Salarié non diplômé - Aide cuisinière</v>
      </c>
      <c r="D56" s="105"/>
      <c r="E56" s="106"/>
      <c r="F56" s="105"/>
      <c r="G56" s="34" t="str">
        <f t="shared" si="10"/>
        <v>OK</v>
      </c>
      <c r="I56" s="105"/>
      <c r="K56" s="78" t="str">
        <f t="shared" si="11"/>
        <v>OK</v>
      </c>
      <c r="M56" s="77">
        <f t="shared" si="12"/>
        <v>0</v>
      </c>
    </row>
    <row r="57" spans="2:13" ht="15" customHeight="1">
      <c r="B57" s="9" t="s">
        <v>135</v>
      </c>
      <c r="C57" s="4" t="str">
        <f>'F2 SAS'!C57</f>
        <v>Salarié non diplômé - Lingère</v>
      </c>
      <c r="D57" s="105"/>
      <c r="E57" s="106"/>
      <c r="F57" s="105"/>
      <c r="G57" s="34" t="str">
        <f t="shared" si="10"/>
        <v>OK</v>
      </c>
      <c r="I57" s="105"/>
      <c r="K57" s="78" t="str">
        <f t="shared" si="11"/>
        <v>OK</v>
      </c>
      <c r="M57" s="77">
        <f t="shared" si="12"/>
        <v>0</v>
      </c>
    </row>
    <row r="58" spans="2:13" ht="15" customHeight="1">
      <c r="B58" s="12" t="s">
        <v>135</v>
      </c>
      <c r="C58" s="28" t="str">
        <f>'F2 SAS'!C58</f>
        <v>Salarié non diplômé - Chauffeur</v>
      </c>
      <c r="D58" s="105"/>
      <c r="E58" s="106"/>
      <c r="F58" s="105"/>
      <c r="G58" s="34" t="str">
        <f t="shared" si="10"/>
        <v>OK</v>
      </c>
      <c r="I58" s="105"/>
      <c r="K58" s="78" t="str">
        <f t="shared" si="11"/>
        <v>OK</v>
      </c>
      <c r="M58" s="77">
        <f t="shared" si="12"/>
        <v>0</v>
      </c>
    </row>
    <row r="59" spans="2:13" ht="15" customHeight="1">
      <c r="D59" s="110"/>
      <c r="E59" s="106"/>
      <c r="F59" s="29"/>
      <c r="I59" s="29"/>
      <c r="K59" s="18"/>
      <c r="M59" s="29"/>
    </row>
    <row r="60" spans="2:13" ht="15" customHeight="1">
      <c r="B60" s="8" t="s">
        <v>24</v>
      </c>
      <c r="C60" s="30"/>
      <c r="D60" s="94">
        <f>SUM(D17:D58)</f>
        <v>0</v>
      </c>
      <c r="E60" s="106"/>
      <c r="F60" s="94">
        <f>SUM(F17:F58)</f>
        <v>0</v>
      </c>
      <c r="G60" s="34" t="str">
        <f>IF(D60=0,"OK",IF(AND(D60&gt;0,F60&lt;&gt;"",F60=INT(F60),INT(F60)&gt;=D60),"OK","erreur"))</f>
        <v>OK</v>
      </c>
      <c r="I60" s="94">
        <f>SUM(I17:I58)</f>
        <v>0</v>
      </c>
      <c r="K60" s="78" t="str">
        <f>IF(D60="",IF(I60="","OK","erreur"),IF(I60&lt;&gt;"","OK","erreur"))</f>
        <v>OK</v>
      </c>
      <c r="M60" s="94">
        <f>+D70</f>
        <v>0</v>
      </c>
    </row>
    <row r="61" spans="2:13" ht="15" customHeight="1">
      <c r="B61" s="31"/>
      <c r="D61" s="33"/>
      <c r="E61" s="106"/>
      <c r="I61" s="32"/>
    </row>
    <row r="62" spans="2:13" ht="15" customHeight="1">
      <c r="B62" s="88" t="s">
        <v>66</v>
      </c>
      <c r="C62" s="85"/>
      <c r="D62" s="86">
        <f>I60</f>
        <v>0</v>
      </c>
    </row>
    <row r="63" spans="2:13" ht="15" customHeight="1" thickBot="1">
      <c r="B63" s="3"/>
      <c r="C63" s="3"/>
      <c r="D63" s="3"/>
    </row>
    <row r="64" spans="2:13" ht="15" customHeight="1" thickBot="1">
      <c r="B64" s="315" t="s">
        <v>73</v>
      </c>
      <c r="C64" s="316"/>
      <c r="D64" s="319"/>
      <c r="F64" s="97" t="s">
        <v>82</v>
      </c>
      <c r="G64" s="2" t="str">
        <f>IF(F65="OUI","à ne pas ajouter", "à ajouter")</f>
        <v>à ajouter</v>
      </c>
    </row>
    <row r="65" spans="2:8" ht="15" customHeight="1" thickBot="1">
      <c r="B65" s="317"/>
      <c r="C65" s="318"/>
      <c r="D65" s="320"/>
      <c r="F65" s="96"/>
      <c r="G65" s="250"/>
    </row>
    <row r="66" spans="2:8" ht="15" customHeight="1" thickBot="1">
      <c r="B66" s="87"/>
      <c r="C66" s="87"/>
      <c r="D66" s="27"/>
      <c r="G66" s="4"/>
    </row>
    <row r="67" spans="2:8" ht="15" customHeight="1" thickBot="1">
      <c r="B67" s="315" t="s">
        <v>74</v>
      </c>
      <c r="C67" s="316"/>
      <c r="D67" s="319"/>
      <c r="F67" s="97" t="s">
        <v>83</v>
      </c>
      <c r="G67" s="2" t="str">
        <f>IF(F68="OUI","ne pas déduire", "à déduire")</f>
        <v>à déduire</v>
      </c>
    </row>
    <row r="68" spans="2:8" ht="15" customHeight="1" thickBot="1">
      <c r="B68" s="317"/>
      <c r="C68" s="318"/>
      <c r="D68" s="320"/>
      <c r="F68" s="96"/>
      <c r="G68" s="250"/>
    </row>
    <row r="69" spans="2:8" ht="15" customHeight="1">
      <c r="F69" s="91"/>
      <c r="G69" s="91"/>
      <c r="H69" s="91"/>
    </row>
    <row r="70" spans="2:8" ht="15" customHeight="1">
      <c r="B70" s="88" t="s">
        <v>25</v>
      </c>
      <c r="C70" s="89"/>
      <c r="D70" s="86">
        <f>IF(F65="non",D64,0)+IF(F68="non",-D67,0)+D62</f>
        <v>0</v>
      </c>
      <c r="F70" s="91"/>
      <c r="G70" s="91"/>
      <c r="H70" s="91"/>
    </row>
    <row r="71" spans="2:8" ht="15" customHeight="1">
      <c r="D71" s="79"/>
    </row>
  </sheetData>
  <sheetProtection algorithmName="SHA-512" hashValue="fk/JBu2aohoCoPhpbN+zdy8skkg0ObiQGIpouf0jSVpyrTZ9po5F8SXT1jqCNiO6vR2BpYWXVWON1Y6X3L10DA==" saltValue="BYGugDkZ8wYAKr9Rkok9bQ==" spinCount="100000" sheet="1" objects="1" scenarios="1" selectLockedCells="1"/>
  <mergeCells count="15">
    <mergeCell ref="B67:C68"/>
    <mergeCell ref="D67:D68"/>
    <mergeCell ref="F12:F14"/>
    <mergeCell ref="D12:D14"/>
    <mergeCell ref="B2:M2"/>
    <mergeCell ref="B4:M4"/>
    <mergeCell ref="B5:M5"/>
    <mergeCell ref="D7:I7"/>
    <mergeCell ref="B8:C8"/>
    <mergeCell ref="M12:M14"/>
    <mergeCell ref="B64:C65"/>
    <mergeCell ref="D64:D65"/>
    <mergeCell ref="G12:G14"/>
    <mergeCell ref="I12:I14"/>
    <mergeCell ref="K12:K14"/>
  </mergeCells>
  <conditionalFormatting sqref="B2">
    <cfRule type="expression" dxfId="63" priority="19">
      <formula>$O$2="OK"</formula>
    </cfRule>
    <cfRule type="expression" dxfId="62" priority="28">
      <formula>$O$2="NOK"</formula>
    </cfRule>
  </conditionalFormatting>
  <conditionalFormatting sqref="M30 M37 M43 K17:K58 K60">
    <cfRule type="containsText" dxfId="61" priority="47" stopIfTrue="1" operator="containsText" text="ok">
      <formula>NOT(ISERROR(SEARCH("ok",K17)))</formula>
    </cfRule>
  </conditionalFormatting>
  <conditionalFormatting sqref="M30 M37 M43 K17:K60">
    <cfRule type="cellIs" dxfId="60" priority="46" stopIfTrue="1" operator="equal">
      <formula>"erreur"</formula>
    </cfRule>
  </conditionalFormatting>
  <conditionalFormatting sqref="M30 M37 M43 K17:K58 K60">
    <cfRule type="containsText" dxfId="59" priority="45" stopIfTrue="1" operator="containsText" text="erreur">
      <formula>NOT(ISERROR(SEARCH("erreur",K17)))</formula>
    </cfRule>
  </conditionalFormatting>
  <conditionalFormatting sqref="K31:K36 K53:K58 K17:K29 K38:K42 K44:K51 K60">
    <cfRule type="containsText" dxfId="58" priority="44" stopIfTrue="1" operator="containsText" text="OK">
      <formula>NOT(ISERROR(SEARCH("OK",K17)))</formula>
    </cfRule>
  </conditionalFormatting>
  <conditionalFormatting sqref="M52">
    <cfRule type="containsText" dxfId="57" priority="40" stopIfTrue="1" operator="containsText" text="ok">
      <formula>NOT(ISERROR(SEARCH("ok",M52)))</formula>
    </cfRule>
  </conditionalFormatting>
  <conditionalFormatting sqref="M52">
    <cfRule type="cellIs" dxfId="56" priority="39" stopIfTrue="1" operator="equal">
      <formula>"erreur"</formula>
    </cfRule>
  </conditionalFormatting>
  <conditionalFormatting sqref="M52">
    <cfRule type="containsText" dxfId="55" priority="38" stopIfTrue="1" operator="containsText" text="erreur">
      <formula>NOT(ISERROR(SEARCH("erreur",M52)))</formula>
    </cfRule>
  </conditionalFormatting>
  <conditionalFormatting sqref="G18:G58">
    <cfRule type="containsText" dxfId="54" priority="6" stopIfTrue="1" operator="containsText" text="erreur">
      <formula>NOT(ISERROR(SEARCH("erreur",G18)))</formula>
    </cfRule>
  </conditionalFormatting>
  <conditionalFormatting sqref="G18:G29 G31:G36 G38:G42 G44:G51 G53:G58">
    <cfRule type="containsText" dxfId="53" priority="5" stopIfTrue="1" operator="containsText" text="OK">
      <formula>NOT(ISERROR(SEARCH("OK",G18)))</formula>
    </cfRule>
  </conditionalFormatting>
  <conditionalFormatting sqref="G60">
    <cfRule type="containsText" dxfId="52" priority="4" stopIfTrue="1" operator="containsText" text="erreur">
      <formula>NOT(ISERROR(SEARCH("erreur",G60)))</formula>
    </cfRule>
  </conditionalFormatting>
  <conditionalFormatting sqref="G60">
    <cfRule type="containsText" dxfId="51" priority="3" stopIfTrue="1" operator="containsText" text="OK">
      <formula>NOT(ISERROR(SEARCH("OK",G60)))</formula>
    </cfRule>
  </conditionalFormatting>
  <conditionalFormatting sqref="G17">
    <cfRule type="containsText" dxfId="50" priority="2" stopIfTrue="1" operator="containsText" text="erreur">
      <formula>NOT(ISERROR(SEARCH("erreur",G17)))</formula>
    </cfRule>
  </conditionalFormatting>
  <conditionalFormatting sqref="G17">
    <cfRule type="containsText" dxfId="49" priority="1" stopIfTrue="1" operator="containsText" text="OK">
      <formula>NOT(ISERROR(SEARCH("OK",G17)))</formula>
    </cfRule>
  </conditionalFormatting>
  <dataValidations count="2">
    <dataValidation type="decimal" operator="greaterThanOrEqual" showInputMessage="1" showErrorMessage="1" error="Le montant doit être supérieur ou égal à 0" sqref="D64 E64:E65 E67:E68 D67">
      <formula1>0</formula1>
    </dataValidation>
    <dataValidation type="list" allowBlank="1" showInputMessage="1" showErrorMessage="1" sqref="F65 F68">
      <formula1>"Oui,Non"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1"/>
  <sheetViews>
    <sheetView showGridLines="0" zoomScaleNormal="100" workbookViewId="0">
      <selection activeCell="D12" sqref="D12:D14"/>
    </sheetView>
  </sheetViews>
  <sheetFormatPr baseColWidth="10"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7" width="14.28515625" style="1" customWidth="1"/>
    <col min="8" max="8" width="2.85546875" style="1" customWidth="1"/>
    <col min="9" max="9" width="14.28515625" style="1" customWidth="1"/>
    <col min="10" max="10" width="2.85546875" style="1" customWidth="1"/>
    <col min="11" max="11" width="14.42578125" style="1" customWidth="1"/>
    <col min="12" max="12" width="2.85546875" style="1" customWidth="1"/>
    <col min="13" max="13" width="14.28515625" style="1" customWidth="1"/>
    <col min="14" max="14" width="2.85546875" style="1" customWidth="1"/>
    <col min="15" max="16384" width="11.42578125" style="1"/>
  </cols>
  <sheetData>
    <row r="1" spans="2:15" ht="15" customHeight="1" thickBot="1"/>
    <row r="2" spans="2:15" s="18" customFormat="1" ht="60" customHeight="1" thickBot="1">
      <c r="B2" s="297" t="s">
        <v>122</v>
      </c>
      <c r="C2" s="298"/>
      <c r="D2" s="298"/>
      <c r="E2" s="298"/>
      <c r="F2" s="298"/>
      <c r="G2" s="298"/>
      <c r="H2" s="298"/>
      <c r="I2" s="298"/>
      <c r="J2" s="298"/>
      <c r="K2" s="298"/>
      <c r="L2" s="298"/>
      <c r="M2" s="299"/>
      <c r="O2" s="101" t="str">
        <f>IF(AND(F65&lt;&gt;"",F68&lt;&gt;""),"OK","NOK")</f>
        <v>NOK</v>
      </c>
    </row>
    <row r="3" spans="2:15" ht="15" customHeight="1" thickBot="1"/>
    <row r="4" spans="2:15" ht="30" customHeight="1">
      <c r="B4" s="300" t="s">
        <v>71</v>
      </c>
      <c r="C4" s="301"/>
      <c r="D4" s="301"/>
      <c r="E4" s="301"/>
      <c r="F4" s="301"/>
      <c r="G4" s="301"/>
      <c r="H4" s="301"/>
      <c r="I4" s="301"/>
      <c r="J4" s="301"/>
      <c r="K4" s="301"/>
      <c r="L4" s="301"/>
      <c r="M4" s="302"/>
    </row>
    <row r="5" spans="2:15" ht="30" customHeight="1" thickBot="1">
      <c r="B5" s="303" t="s">
        <v>1418</v>
      </c>
      <c r="C5" s="304"/>
      <c r="D5" s="304"/>
      <c r="E5" s="304"/>
      <c r="F5" s="304"/>
      <c r="G5" s="304"/>
      <c r="H5" s="304"/>
      <c r="I5" s="304"/>
      <c r="J5" s="304"/>
      <c r="K5" s="304"/>
      <c r="L5" s="304"/>
      <c r="M5" s="305"/>
    </row>
    <row r="6" spans="2:15" ht="15" customHeight="1">
      <c r="B6" s="3"/>
      <c r="C6" s="3"/>
      <c r="D6" s="3"/>
      <c r="E6" s="3"/>
    </row>
    <row r="7" spans="2:15" ht="15" customHeight="1">
      <c r="B7" s="10" t="s">
        <v>63</v>
      </c>
      <c r="C7" s="92"/>
      <c r="D7" s="309">
        <f>+'F1'!C7</f>
        <v>0</v>
      </c>
      <c r="E7" s="310"/>
      <c r="F7" s="310"/>
      <c r="G7" s="310"/>
      <c r="H7" s="310"/>
      <c r="I7" s="311"/>
    </row>
    <row r="8" spans="2:15" ht="15" customHeight="1">
      <c r="B8" s="327" t="s">
        <v>116</v>
      </c>
      <c r="C8" s="328"/>
      <c r="D8" s="137" t="str">
        <f>+'F1'!C22</f>
        <v>État-communal</v>
      </c>
      <c r="E8" s="138"/>
      <c r="F8" s="138"/>
      <c r="G8" s="138"/>
      <c r="H8" s="138"/>
      <c r="I8" s="139"/>
    </row>
    <row r="9" spans="2:15" ht="15" customHeight="1">
      <c r="B9" s="83"/>
      <c r="C9" s="4"/>
      <c r="D9" s="84"/>
      <c r="E9" s="2"/>
    </row>
    <row r="10" spans="2:15" ht="15" customHeight="1">
      <c r="B10" s="116"/>
      <c r="C10" s="4"/>
      <c r="D10" s="4"/>
      <c r="E10" s="2"/>
    </row>
    <row r="11" spans="2:15" ht="15" customHeight="1">
      <c r="B11" s="2"/>
      <c r="C11" s="2"/>
      <c r="D11" s="2"/>
      <c r="E11" s="2"/>
    </row>
    <row r="12" spans="2:15" s="18" customFormat="1" ht="30" customHeight="1">
      <c r="B12" s="2"/>
      <c r="C12" s="2"/>
      <c r="D12" s="306" t="s">
        <v>77</v>
      </c>
      <c r="E12" s="2"/>
      <c r="F12" s="321" t="s">
        <v>79</v>
      </c>
      <c r="G12" s="294" t="s">
        <v>78</v>
      </c>
      <c r="I12" s="306" t="s">
        <v>80</v>
      </c>
      <c r="K12" s="312" t="s">
        <v>81</v>
      </c>
      <c r="M12" s="294" t="s">
        <v>64</v>
      </c>
    </row>
    <row r="13" spans="2:15" s="18" customFormat="1" ht="30" customHeight="1">
      <c r="B13" s="2"/>
      <c r="C13" s="2"/>
      <c r="D13" s="307"/>
      <c r="E13" s="2"/>
      <c r="F13" s="321"/>
      <c r="G13" s="295"/>
      <c r="I13" s="307"/>
      <c r="K13" s="313"/>
      <c r="M13" s="295"/>
    </row>
    <row r="14" spans="2:15" s="18" customFormat="1" ht="30" customHeight="1">
      <c r="B14" s="2"/>
      <c r="C14" s="2"/>
      <c r="D14" s="308"/>
      <c r="E14" s="2"/>
      <c r="F14" s="321"/>
      <c r="G14" s="296"/>
      <c r="I14" s="308"/>
      <c r="K14" s="314"/>
      <c r="M14" s="296"/>
    </row>
    <row r="15" spans="2:15" ht="15" customHeight="1">
      <c r="B15" s="5" t="s">
        <v>65</v>
      </c>
      <c r="C15" s="6"/>
      <c r="D15" s="35"/>
      <c r="E15" s="2"/>
      <c r="F15" s="21"/>
      <c r="G15" s="22"/>
      <c r="I15" s="21"/>
      <c r="K15" s="23"/>
      <c r="M15" s="21"/>
    </row>
    <row r="16" spans="2:15" ht="15" customHeight="1">
      <c r="B16" s="5"/>
      <c r="C16" s="24" t="s">
        <v>0</v>
      </c>
      <c r="D16" s="35"/>
      <c r="E16" s="2"/>
      <c r="F16" s="21"/>
      <c r="G16" s="22"/>
      <c r="I16" s="21"/>
      <c r="K16" s="23"/>
      <c r="M16" s="21"/>
    </row>
    <row r="17" spans="2:13" ht="15" customHeight="1">
      <c r="B17" s="329"/>
      <c r="C17" s="2" t="str">
        <f>'F2 SAS'!C17</f>
        <v xml:space="preserve">Médecin </v>
      </c>
      <c r="D17" s="105"/>
      <c r="E17" s="106"/>
      <c r="F17" s="105"/>
      <c r="G17" s="34" t="str">
        <f>IF(D17=0,"OK",IF(AND(D17&gt;0,F17&lt;&gt;"",F17=INT(F17),INT(F17)&gt;=D17),"OK","erreur"))</f>
        <v>OK</v>
      </c>
      <c r="I17" s="105"/>
      <c r="K17" s="78" t="str">
        <f t="shared" ref="K17:K29" si="0">IF(D17="",IF(I17="","OK","erreur"),IF(I17&lt;&gt;"","OK","erreur"))</f>
        <v>OK</v>
      </c>
      <c r="M17" s="77">
        <f t="shared" ref="M17:M29" si="1">IFERROR(+I17*M$60/I$60,0)</f>
        <v>0</v>
      </c>
    </row>
    <row r="18" spans="2:13" ht="15" customHeight="1">
      <c r="B18" s="330"/>
      <c r="C18" s="2" t="str">
        <f>'F2 SAS'!C18</f>
        <v>Licencié en sciences hospitalières</v>
      </c>
      <c r="D18" s="105"/>
      <c r="E18" s="106"/>
      <c r="F18" s="105"/>
      <c r="G18" s="34" t="str">
        <f t="shared" ref="G18:G29" si="2">IF(D18=0,"OK",IF(AND(D18&gt;0,F18&lt;&gt;"",F18=INT(F18),INT(F18)&gt;=D18),"OK","erreur"))</f>
        <v>OK</v>
      </c>
      <c r="I18" s="105"/>
      <c r="K18" s="78" t="str">
        <f t="shared" si="0"/>
        <v>OK</v>
      </c>
      <c r="M18" s="77">
        <f t="shared" si="1"/>
        <v>0</v>
      </c>
    </row>
    <row r="19" spans="2:13" ht="15" customHeight="1">
      <c r="B19" s="330"/>
      <c r="C19" s="2" t="str">
        <f>'F2 SAS'!C19</f>
        <v>Infirmier hospitalier gradué</v>
      </c>
      <c r="D19" s="105"/>
      <c r="E19" s="106"/>
      <c r="F19" s="105"/>
      <c r="G19" s="34" t="str">
        <f t="shared" si="2"/>
        <v>OK</v>
      </c>
      <c r="I19" s="105"/>
      <c r="K19" s="78" t="str">
        <f t="shared" si="0"/>
        <v>OK</v>
      </c>
      <c r="M19" s="77">
        <f t="shared" si="1"/>
        <v>0</v>
      </c>
    </row>
    <row r="20" spans="2:13" ht="15" customHeight="1">
      <c r="B20" s="330"/>
      <c r="C20" s="2" t="str">
        <f>'F2 SAS'!C20</f>
        <v>Assistant social</v>
      </c>
      <c r="D20" s="105"/>
      <c r="E20" s="106"/>
      <c r="F20" s="105"/>
      <c r="G20" s="34" t="str">
        <f t="shared" si="2"/>
        <v>OK</v>
      </c>
      <c r="I20" s="105"/>
      <c r="K20" s="78" t="str">
        <f t="shared" si="0"/>
        <v>OK</v>
      </c>
      <c r="M20" s="77">
        <f t="shared" si="1"/>
        <v>0</v>
      </c>
    </row>
    <row r="21" spans="2:13" ht="15" customHeight="1">
      <c r="B21" s="330"/>
      <c r="C21" s="2" t="str">
        <f>'F2 SAS'!C21</f>
        <v>Ergothérapeute</v>
      </c>
      <c r="D21" s="105"/>
      <c r="E21" s="106"/>
      <c r="F21" s="105"/>
      <c r="G21" s="34" t="str">
        <f t="shared" si="2"/>
        <v>OK</v>
      </c>
      <c r="I21" s="105"/>
      <c r="K21" s="78" t="str">
        <f t="shared" si="0"/>
        <v>OK</v>
      </c>
      <c r="M21" s="77">
        <f t="shared" si="1"/>
        <v>0</v>
      </c>
    </row>
    <row r="22" spans="2:13" ht="15" customHeight="1">
      <c r="B22" s="330"/>
      <c r="C22" s="2" t="str">
        <f>'F2 SAS'!C22</f>
        <v>Kinésithérapeute</v>
      </c>
      <c r="D22" s="105"/>
      <c r="E22" s="106"/>
      <c r="F22" s="105"/>
      <c r="G22" s="34" t="str">
        <f t="shared" si="2"/>
        <v>OK</v>
      </c>
      <c r="I22" s="105"/>
      <c r="K22" s="78" t="str">
        <f t="shared" si="0"/>
        <v>OK</v>
      </c>
      <c r="M22" s="77">
        <f t="shared" si="1"/>
        <v>0</v>
      </c>
    </row>
    <row r="23" spans="2:13" ht="15" customHeight="1">
      <c r="B23" s="330"/>
      <c r="C23" s="2" t="str">
        <f>'F2 SAS'!C23</f>
        <v>Psychomotricien</v>
      </c>
      <c r="D23" s="105"/>
      <c r="E23" s="106"/>
      <c r="F23" s="105"/>
      <c r="G23" s="34" t="str">
        <f t="shared" si="2"/>
        <v>OK</v>
      </c>
      <c r="I23" s="105"/>
      <c r="K23" s="78" t="str">
        <f t="shared" si="0"/>
        <v>OK</v>
      </c>
      <c r="M23" s="77">
        <f t="shared" si="1"/>
        <v>0</v>
      </c>
    </row>
    <row r="24" spans="2:13" ht="15" customHeight="1">
      <c r="B24" s="330"/>
      <c r="C24" s="2" t="str">
        <f>'F2 SAS'!C24</f>
        <v>Pédagogue curatif</v>
      </c>
      <c r="D24" s="105"/>
      <c r="E24" s="106"/>
      <c r="F24" s="105"/>
      <c r="G24" s="34" t="str">
        <f t="shared" si="2"/>
        <v>OK</v>
      </c>
      <c r="I24" s="105"/>
      <c r="K24" s="78" t="str">
        <f t="shared" si="0"/>
        <v>OK</v>
      </c>
      <c r="M24" s="77">
        <f t="shared" si="1"/>
        <v>0</v>
      </c>
    </row>
    <row r="25" spans="2:13" ht="15" customHeight="1">
      <c r="B25" s="330"/>
      <c r="C25" s="2" t="str">
        <f>'F2 SAS'!C25</f>
        <v>Diététicien</v>
      </c>
      <c r="D25" s="105"/>
      <c r="E25" s="106"/>
      <c r="F25" s="105"/>
      <c r="G25" s="34" t="str">
        <f t="shared" si="2"/>
        <v>OK</v>
      </c>
      <c r="I25" s="105"/>
      <c r="K25" s="78" t="str">
        <f t="shared" si="0"/>
        <v>OK</v>
      </c>
      <c r="M25" s="77">
        <f t="shared" si="1"/>
        <v>0</v>
      </c>
    </row>
    <row r="26" spans="2:13" ht="15" customHeight="1">
      <c r="B26" s="7"/>
      <c r="C26" s="2" t="str">
        <f>'F2 SAS'!C26</f>
        <v>Infirmier anesthésiste / masseur</v>
      </c>
      <c r="D26" s="105"/>
      <c r="E26" s="106"/>
      <c r="F26" s="105"/>
      <c r="G26" s="34" t="str">
        <f t="shared" si="2"/>
        <v>OK</v>
      </c>
      <c r="I26" s="105"/>
      <c r="K26" s="78" t="str">
        <f t="shared" si="0"/>
        <v>OK</v>
      </c>
      <c r="M26" s="77">
        <f t="shared" si="1"/>
        <v>0</v>
      </c>
    </row>
    <row r="27" spans="2:13" ht="15" customHeight="1">
      <c r="B27" s="7"/>
      <c r="C27" s="2" t="str">
        <f>'F2 SAS'!C27</f>
        <v>Infirmier psychiatrique</v>
      </c>
      <c r="D27" s="105"/>
      <c r="E27" s="106"/>
      <c r="F27" s="105"/>
      <c r="G27" s="34" t="str">
        <f t="shared" si="2"/>
        <v>OK</v>
      </c>
      <c r="I27" s="105"/>
      <c r="K27" s="78" t="str">
        <f t="shared" si="0"/>
        <v>OK</v>
      </c>
      <c r="M27" s="77">
        <f t="shared" si="1"/>
        <v>0</v>
      </c>
    </row>
    <row r="28" spans="2:13" ht="15" customHeight="1">
      <c r="B28" s="7"/>
      <c r="C28" s="2" t="str">
        <f>'F2 SAS'!C28</f>
        <v>Infirmier</v>
      </c>
      <c r="D28" s="105"/>
      <c r="E28" s="106"/>
      <c r="F28" s="105"/>
      <c r="G28" s="34" t="str">
        <f t="shared" si="2"/>
        <v>OK</v>
      </c>
      <c r="I28" s="105"/>
      <c r="K28" s="78" t="str">
        <f t="shared" si="0"/>
        <v>OK</v>
      </c>
      <c r="M28" s="77">
        <f t="shared" si="1"/>
        <v>0</v>
      </c>
    </row>
    <row r="29" spans="2:13" ht="15" customHeight="1">
      <c r="B29" s="7"/>
      <c r="C29" s="4" t="str">
        <f>'F2 SAS'!C29</f>
        <v>Aide soignant</v>
      </c>
      <c r="D29" s="105"/>
      <c r="E29" s="106"/>
      <c r="F29" s="105"/>
      <c r="G29" s="34" t="str">
        <f t="shared" si="2"/>
        <v>OK</v>
      </c>
      <c r="I29" s="105"/>
      <c r="K29" s="78" t="str">
        <f t="shared" si="0"/>
        <v>OK</v>
      </c>
      <c r="M29" s="77">
        <f t="shared" si="1"/>
        <v>0</v>
      </c>
    </row>
    <row r="30" spans="2:13" ht="15" customHeight="1">
      <c r="B30" s="5"/>
      <c r="C30" s="24" t="s">
        <v>12</v>
      </c>
      <c r="D30" s="107"/>
      <c r="E30" s="106"/>
      <c r="F30" s="26"/>
      <c r="G30" s="25"/>
      <c r="I30" s="26"/>
      <c r="K30" s="17"/>
      <c r="M30" s="93"/>
    </row>
    <row r="31" spans="2:13" ht="15" customHeight="1">
      <c r="B31" s="7"/>
      <c r="C31" s="2" t="str">
        <f>'F2 SAS'!C31</f>
        <v>Universitaire psychologue</v>
      </c>
      <c r="D31" s="105"/>
      <c r="E31" s="106"/>
      <c r="F31" s="105"/>
      <c r="G31" s="34" t="str">
        <f t="shared" ref="G31:G36" si="3">IF(D31=0,"OK",IF(AND(D31&gt;0,F31&lt;&gt;"",F31=INT(F31),INT(F31)&gt;=D31),"OK","erreur"))</f>
        <v>OK</v>
      </c>
      <c r="I31" s="105"/>
      <c r="K31" s="78" t="str">
        <f t="shared" ref="K31:K36" si="4">IF(D31="",IF(I31="","OK","erreur"),IF(I31&lt;&gt;"","OK","erreur"))</f>
        <v>OK</v>
      </c>
      <c r="M31" s="77">
        <f t="shared" ref="M31:M36" si="5">IFERROR(+I31*M$60/I$60,0)</f>
        <v>0</v>
      </c>
    </row>
    <row r="32" spans="2:13" ht="15" customHeight="1">
      <c r="B32" s="7"/>
      <c r="C32" s="2" t="str">
        <f>'F2 SAS'!C32</f>
        <v>Educateur gradué</v>
      </c>
      <c r="D32" s="105"/>
      <c r="E32" s="106"/>
      <c r="F32" s="105"/>
      <c r="G32" s="34" t="str">
        <f t="shared" si="3"/>
        <v>OK</v>
      </c>
      <c r="I32" s="105"/>
      <c r="K32" s="78" t="str">
        <f t="shared" si="4"/>
        <v>OK</v>
      </c>
      <c r="M32" s="77">
        <f t="shared" si="5"/>
        <v>0</v>
      </c>
    </row>
    <row r="33" spans="2:13" ht="15" customHeight="1">
      <c r="B33" s="7"/>
      <c r="C33" s="2" t="str">
        <f>'F2 SAS'!C33</f>
        <v>Educateur instructeur (bac)</v>
      </c>
      <c r="D33" s="105"/>
      <c r="E33" s="106"/>
      <c r="F33" s="105"/>
      <c r="G33" s="34" t="str">
        <f t="shared" si="3"/>
        <v>OK</v>
      </c>
      <c r="I33" s="105"/>
      <c r="K33" s="78" t="str">
        <f t="shared" si="4"/>
        <v>OK</v>
      </c>
      <c r="M33" s="77">
        <f t="shared" si="5"/>
        <v>0</v>
      </c>
    </row>
    <row r="34" spans="2:13" ht="15" customHeight="1">
      <c r="B34" s="7"/>
      <c r="C34" s="2" t="str">
        <f>'F2 SAS'!C34</f>
        <v>Educateur diplômé</v>
      </c>
      <c r="D34" s="105"/>
      <c r="E34" s="106"/>
      <c r="F34" s="105"/>
      <c r="G34" s="34" t="str">
        <f t="shared" si="3"/>
        <v>OK</v>
      </c>
      <c r="I34" s="105"/>
      <c r="K34" s="78" t="str">
        <f t="shared" si="4"/>
        <v>OK</v>
      </c>
      <c r="M34" s="77">
        <f t="shared" si="5"/>
        <v>0</v>
      </c>
    </row>
    <row r="35" spans="2:13" ht="15" customHeight="1">
      <c r="B35" s="7"/>
      <c r="C35" s="2" t="str">
        <f>'F2 SAS'!C35</f>
        <v>Educateur instructeur</v>
      </c>
      <c r="D35" s="105"/>
      <c r="E35" s="106"/>
      <c r="F35" s="105"/>
      <c r="G35" s="34" t="str">
        <f t="shared" si="3"/>
        <v>OK</v>
      </c>
      <c r="I35" s="105"/>
      <c r="K35" s="78" t="str">
        <f t="shared" si="4"/>
        <v>OK</v>
      </c>
      <c r="M35" s="77">
        <f t="shared" si="5"/>
        <v>0</v>
      </c>
    </row>
    <row r="36" spans="2:13" ht="15" customHeight="1">
      <c r="B36" s="7"/>
      <c r="C36" s="2" t="str">
        <f>'F2 SAS'!C36</f>
        <v>Salarié non diplômé</v>
      </c>
      <c r="D36" s="105"/>
      <c r="E36" s="106"/>
      <c r="F36" s="105"/>
      <c r="G36" s="34" t="str">
        <f t="shared" si="3"/>
        <v>OK</v>
      </c>
      <c r="I36" s="105"/>
      <c r="K36" s="78" t="str">
        <f t="shared" si="4"/>
        <v>OK</v>
      </c>
      <c r="M36" s="77">
        <f t="shared" si="5"/>
        <v>0</v>
      </c>
    </row>
    <row r="37" spans="2:13" ht="15" customHeight="1">
      <c r="B37" s="5"/>
      <c r="C37" s="24" t="s">
        <v>21</v>
      </c>
      <c r="D37" s="107"/>
      <c r="E37" s="106"/>
      <c r="F37" s="26"/>
      <c r="G37" s="25"/>
      <c r="I37" s="26"/>
      <c r="K37" s="17"/>
      <c r="M37" s="93"/>
    </row>
    <row r="38" spans="2:13" ht="15" customHeight="1">
      <c r="B38" s="9"/>
      <c r="C38" s="4" t="str">
        <f>'F2 SAS'!C38</f>
        <v>Salarié avec CATP ou CAP</v>
      </c>
      <c r="D38" s="105"/>
      <c r="E38" s="106"/>
      <c r="F38" s="105"/>
      <c r="G38" s="34" t="str">
        <f t="shared" ref="G38:G42" si="6">IF(D38=0,"OK",IF(AND(D38&gt;0,F38&lt;&gt;"",F38=INT(F38),INT(F38)&gt;=D38),"OK","erreur"))</f>
        <v>OK</v>
      </c>
      <c r="I38" s="105"/>
      <c r="K38" s="78" t="str">
        <f>IF(D38="",IF(I38="","OK","erreur"),IF(I38&lt;&gt;"","OK","erreur"))</f>
        <v>OK</v>
      </c>
      <c r="M38" s="77">
        <f>IFERROR(+I38*M$60/I$60,0)</f>
        <v>0</v>
      </c>
    </row>
    <row r="39" spans="2:13" ht="15" customHeight="1">
      <c r="B39" s="9"/>
      <c r="C39" s="4" t="str">
        <f>'F2 SAS'!C39</f>
        <v>Auxiliaire de vie/Auxiliaire économe</v>
      </c>
      <c r="D39" s="105"/>
      <c r="E39" s="106"/>
      <c r="F39" s="105"/>
      <c r="G39" s="34" t="str">
        <f t="shared" si="6"/>
        <v>OK</v>
      </c>
      <c r="I39" s="105"/>
      <c r="K39" s="78" t="str">
        <f>IF(D39="",IF(I39="","OK","erreur"),IF(I39&lt;&gt;"","OK","erreur"))</f>
        <v>OK</v>
      </c>
      <c r="M39" s="77">
        <f>IFERROR(+I39*M$60/I$60,0)</f>
        <v>0</v>
      </c>
    </row>
    <row r="40" spans="2:13" ht="15" customHeight="1">
      <c r="B40" s="9"/>
      <c r="C40" s="4" t="str">
        <f>'F2 SAS'!C40</f>
        <v>Aide socio-familiale</v>
      </c>
      <c r="D40" s="105"/>
      <c r="E40" s="106"/>
      <c r="F40" s="105"/>
      <c r="G40" s="34" t="str">
        <f t="shared" si="6"/>
        <v>OK</v>
      </c>
      <c r="I40" s="105"/>
      <c r="K40" s="78" t="str">
        <f>IF(D40="",IF(I40="","OK","erreur"),IF(I40&lt;&gt;"","OK","erreur"))</f>
        <v>OK</v>
      </c>
      <c r="M40" s="77">
        <f>IFERROR(+I40*M$60/I$60,0)</f>
        <v>0</v>
      </c>
    </row>
    <row r="41" spans="2:13" ht="15" customHeight="1">
      <c r="B41" s="9"/>
      <c r="C41" s="4" t="str">
        <f>'F2 SAS'!C41</f>
        <v>Aide socio-familiale en formation</v>
      </c>
      <c r="D41" s="105"/>
      <c r="E41" s="106"/>
      <c r="F41" s="105"/>
      <c r="G41" s="34" t="str">
        <f t="shared" si="6"/>
        <v>OK</v>
      </c>
      <c r="I41" s="105"/>
      <c r="K41" s="78" t="str">
        <f>IF(D41="",IF(I41="","OK","erreur"),IF(I41&lt;&gt;"","OK","erreur"))</f>
        <v>OK</v>
      </c>
      <c r="M41" s="77">
        <f>IFERROR(+I41*M$60/I$60,0)</f>
        <v>0</v>
      </c>
    </row>
    <row r="42" spans="2:13" ht="15" customHeight="1">
      <c r="B42" s="9"/>
      <c r="C42" s="4" t="str">
        <f>'F2 SAS'!C42</f>
        <v>Salarié non diplômé</v>
      </c>
      <c r="D42" s="105"/>
      <c r="E42" s="106"/>
      <c r="F42" s="105"/>
      <c r="G42" s="34" t="str">
        <f t="shared" si="6"/>
        <v>OK</v>
      </c>
      <c r="I42" s="105"/>
      <c r="K42" s="78" t="str">
        <f>IF(D42="",IF(I42="","OK","erreur"),IF(I42&lt;&gt;"","OK","erreur"))</f>
        <v>OK</v>
      </c>
      <c r="M42" s="77">
        <f>IFERROR(+I42*M$60/I$60,0)</f>
        <v>0</v>
      </c>
    </row>
    <row r="43" spans="2:13" ht="15" customHeight="1">
      <c r="B43" s="5" t="s">
        <v>18</v>
      </c>
      <c r="C43" s="6"/>
      <c r="D43" s="107"/>
      <c r="E43" s="106"/>
      <c r="F43" s="26"/>
      <c r="G43" s="25"/>
      <c r="I43" s="93"/>
      <c r="K43" s="17"/>
      <c r="M43" s="93"/>
    </row>
    <row r="44" spans="2:13" ht="15" customHeight="1">
      <c r="B44" s="7"/>
      <c r="C44" s="2" t="str">
        <f>'F2 SAS'!C44</f>
        <v>Universitaire</v>
      </c>
      <c r="D44" s="105"/>
      <c r="E44" s="106"/>
      <c r="F44" s="105"/>
      <c r="G44" s="34" t="str">
        <f t="shared" ref="G44:G51" si="7">IF(D44=0,"OK",IF(AND(D44&gt;0,F44&lt;&gt;"",F44=INT(F44),INT(F44)&gt;=D44),"OK","erreur"))</f>
        <v>OK</v>
      </c>
      <c r="I44" s="105"/>
      <c r="K44" s="78" t="str">
        <f t="shared" ref="K44:K51" si="8">IF(D44="",IF(I44="","OK","erreur"),IF(I44&lt;&gt;"","OK","erreur"))</f>
        <v>OK</v>
      </c>
      <c r="M44" s="77">
        <f t="shared" ref="M44:M51" si="9">IFERROR(+I44*M$60/I$60,0)</f>
        <v>0</v>
      </c>
    </row>
    <row r="45" spans="2:13" ht="15" customHeight="1">
      <c r="B45" s="7"/>
      <c r="C45" s="2" t="str">
        <f>'F2 SAS'!C45</f>
        <v>Bachelor</v>
      </c>
      <c r="D45" s="105"/>
      <c r="E45" s="106"/>
      <c r="F45" s="105"/>
      <c r="G45" s="34" t="str">
        <f t="shared" si="7"/>
        <v>OK</v>
      </c>
      <c r="I45" s="105"/>
      <c r="K45" s="78" t="str">
        <f t="shared" si="8"/>
        <v>OK</v>
      </c>
      <c r="M45" s="77">
        <f t="shared" si="9"/>
        <v>0</v>
      </c>
    </row>
    <row r="46" spans="2:13" ht="15" customHeight="1">
      <c r="B46" s="7"/>
      <c r="C46" s="2" t="str">
        <f>'F2 SAS'!C46</f>
        <v>BTS</v>
      </c>
      <c r="D46" s="105"/>
      <c r="E46" s="106"/>
      <c r="F46" s="105"/>
      <c r="G46" s="34" t="str">
        <f t="shared" si="7"/>
        <v>OK</v>
      </c>
      <c r="I46" s="105"/>
      <c r="K46" s="78" t="str">
        <f t="shared" si="8"/>
        <v>OK</v>
      </c>
      <c r="M46" s="77">
        <f t="shared" si="9"/>
        <v>0</v>
      </c>
    </row>
    <row r="47" spans="2:13" ht="15" customHeight="1">
      <c r="B47" s="7"/>
      <c r="C47" s="2" t="str">
        <f>'F2 SAS'!C47</f>
        <v>Bac</v>
      </c>
      <c r="D47" s="105"/>
      <c r="E47" s="106"/>
      <c r="F47" s="105"/>
      <c r="G47" s="34" t="str">
        <f t="shared" si="7"/>
        <v>OK</v>
      </c>
      <c r="I47" s="105"/>
      <c r="K47" s="78" t="str">
        <f t="shared" si="8"/>
        <v>OK</v>
      </c>
      <c r="M47" s="77">
        <f t="shared" si="9"/>
        <v>0</v>
      </c>
    </row>
    <row r="48" spans="2:13" ht="15" customHeight="1">
      <c r="B48" s="7"/>
      <c r="C48" s="2" t="str">
        <f>'F2 SAS'!C48</f>
        <v>Salarié avec 3ième sec. ou ens. moyen</v>
      </c>
      <c r="D48" s="105"/>
      <c r="E48" s="106"/>
      <c r="F48" s="105"/>
      <c r="G48" s="34" t="str">
        <f t="shared" si="7"/>
        <v>OK</v>
      </c>
      <c r="I48" s="105"/>
      <c r="K48" s="78" t="str">
        <f t="shared" si="8"/>
        <v>OK</v>
      </c>
      <c r="M48" s="77">
        <f t="shared" si="9"/>
        <v>0</v>
      </c>
    </row>
    <row r="49" spans="2:13" ht="15" customHeight="1">
      <c r="B49" s="7"/>
      <c r="C49" s="2" t="str">
        <f>'F2 SAS'!C49</f>
        <v>Salarié avec 5ième sec. ou 9ième moyen</v>
      </c>
      <c r="D49" s="105"/>
      <c r="E49" s="106"/>
      <c r="F49" s="105"/>
      <c r="G49" s="34" t="str">
        <f t="shared" si="7"/>
        <v>OK</v>
      </c>
      <c r="I49" s="105"/>
      <c r="K49" s="78" t="str">
        <f t="shared" si="8"/>
        <v>OK</v>
      </c>
      <c r="M49" s="77">
        <f t="shared" si="9"/>
        <v>0</v>
      </c>
    </row>
    <row r="50" spans="2:13" ht="15" customHeight="1">
      <c r="B50" s="7"/>
      <c r="C50" s="2" t="str">
        <f>'F2 SAS'!C50</f>
        <v>Salarié sans 5ième sec. ou 9ième moyen</v>
      </c>
      <c r="D50" s="105"/>
      <c r="E50" s="106"/>
      <c r="F50" s="105"/>
      <c r="G50" s="34" t="str">
        <f t="shared" si="7"/>
        <v>OK</v>
      </c>
      <c r="I50" s="105"/>
      <c r="K50" s="78" t="str">
        <f t="shared" si="8"/>
        <v>OK</v>
      </c>
      <c r="M50" s="77">
        <f t="shared" si="9"/>
        <v>0</v>
      </c>
    </row>
    <row r="51" spans="2:13" ht="15" customHeight="1">
      <c r="B51" s="7"/>
      <c r="C51" s="2" t="str">
        <f>'F2 SAS'!C51</f>
        <v>Salarié non diplômé</v>
      </c>
      <c r="D51" s="105"/>
      <c r="E51" s="106"/>
      <c r="F51" s="105"/>
      <c r="G51" s="34" t="str">
        <f t="shared" si="7"/>
        <v>OK</v>
      </c>
      <c r="I51" s="105"/>
      <c r="K51" s="78" t="str">
        <f t="shared" si="8"/>
        <v>OK</v>
      </c>
      <c r="M51" s="77">
        <f t="shared" si="9"/>
        <v>0</v>
      </c>
    </row>
    <row r="52" spans="2:13" ht="15" customHeight="1">
      <c r="B52" s="5" t="s">
        <v>34</v>
      </c>
      <c r="C52" s="6"/>
      <c r="D52" s="107"/>
      <c r="E52" s="106"/>
      <c r="F52" s="26"/>
      <c r="G52" s="25"/>
      <c r="I52" s="26"/>
      <c r="K52" s="17"/>
      <c r="M52" s="93"/>
    </row>
    <row r="53" spans="2:13" ht="15" customHeight="1">
      <c r="B53" s="9"/>
      <c r="C53" s="4" t="str">
        <f>'F2 SAS'!C53</f>
        <v>Salarié avec CATP ou CAP</v>
      </c>
      <c r="D53" s="105"/>
      <c r="E53" s="106"/>
      <c r="F53" s="105"/>
      <c r="G53" s="34" t="str">
        <f t="shared" ref="G53:G58" si="10">IF(D53=0,"OK",IF(AND(D53&gt;0,F53&lt;&gt;"",F53=INT(F53),INT(F53)&gt;=D53),"OK","erreur"))</f>
        <v>OK</v>
      </c>
      <c r="I53" s="105"/>
      <c r="K53" s="78" t="str">
        <f t="shared" ref="K53:K58" si="11">IF(D53="",IF(I53="","OK","erreur"),IF(I53&lt;&gt;"","OK","erreur"))</f>
        <v>OK</v>
      </c>
      <c r="M53" s="77">
        <f t="shared" ref="M53:M58" si="12">IFERROR(+I53*M$60/I$60,0)</f>
        <v>0</v>
      </c>
    </row>
    <row r="54" spans="2:13" ht="15" customHeight="1">
      <c r="B54" s="9"/>
      <c r="C54" s="4" t="str">
        <f>'F2 SAS'!C54</f>
        <v>Salarié sans CATP</v>
      </c>
      <c r="D54" s="105"/>
      <c r="E54" s="106"/>
      <c r="F54" s="105"/>
      <c r="G54" s="34" t="str">
        <f t="shared" si="10"/>
        <v>OK</v>
      </c>
      <c r="I54" s="105"/>
      <c r="K54" s="78" t="str">
        <f t="shared" si="11"/>
        <v>OK</v>
      </c>
      <c r="M54" s="77">
        <f t="shared" si="12"/>
        <v>0</v>
      </c>
    </row>
    <row r="55" spans="2:13" ht="15" customHeight="1">
      <c r="B55" s="9"/>
      <c r="C55" s="4" t="str">
        <f>'F2 SAS'!C55</f>
        <v>Salarié non diplômé - Nettoyage</v>
      </c>
      <c r="D55" s="105"/>
      <c r="E55" s="106"/>
      <c r="F55" s="105"/>
      <c r="G55" s="34" t="str">
        <f t="shared" si="10"/>
        <v>OK</v>
      </c>
      <c r="I55" s="105"/>
      <c r="K55" s="78" t="str">
        <f t="shared" si="11"/>
        <v>OK</v>
      </c>
      <c r="M55" s="77">
        <f t="shared" si="12"/>
        <v>0</v>
      </c>
    </row>
    <row r="56" spans="2:13" ht="15" customHeight="1">
      <c r="B56" s="9"/>
      <c r="C56" s="4" t="str">
        <f>'F2 SAS'!C56</f>
        <v>Salarié non diplômé - Aide cuisinière</v>
      </c>
      <c r="D56" s="105"/>
      <c r="E56" s="106"/>
      <c r="F56" s="105"/>
      <c r="G56" s="34" t="str">
        <f t="shared" si="10"/>
        <v>OK</v>
      </c>
      <c r="I56" s="105"/>
      <c r="K56" s="78" t="str">
        <f t="shared" si="11"/>
        <v>OK</v>
      </c>
      <c r="M56" s="77">
        <f t="shared" si="12"/>
        <v>0</v>
      </c>
    </row>
    <row r="57" spans="2:13" ht="15" customHeight="1">
      <c r="B57" s="9"/>
      <c r="C57" s="4" t="str">
        <f>'F2 SAS'!C57</f>
        <v>Salarié non diplômé - Lingère</v>
      </c>
      <c r="D57" s="105"/>
      <c r="E57" s="106"/>
      <c r="F57" s="105"/>
      <c r="G57" s="34" t="str">
        <f t="shared" si="10"/>
        <v>OK</v>
      </c>
      <c r="I57" s="105"/>
      <c r="K57" s="78" t="str">
        <f t="shared" si="11"/>
        <v>OK</v>
      </c>
      <c r="M57" s="77">
        <f t="shared" si="12"/>
        <v>0</v>
      </c>
    </row>
    <row r="58" spans="2:13" ht="15" customHeight="1">
      <c r="B58" s="12"/>
      <c r="C58" s="28" t="str">
        <f>'F2 SAS'!C58</f>
        <v>Salarié non diplômé - Chauffeur</v>
      </c>
      <c r="D58" s="105"/>
      <c r="E58" s="106"/>
      <c r="F58" s="105"/>
      <c r="G58" s="34" t="str">
        <f t="shared" si="10"/>
        <v>OK</v>
      </c>
      <c r="I58" s="105"/>
      <c r="K58" s="78" t="str">
        <f t="shared" si="11"/>
        <v>OK</v>
      </c>
      <c r="M58" s="77">
        <f t="shared" si="12"/>
        <v>0</v>
      </c>
    </row>
    <row r="59" spans="2:13" ht="15" customHeight="1">
      <c r="D59" s="110"/>
      <c r="E59" s="106"/>
      <c r="F59" s="29"/>
      <c r="I59" s="29"/>
      <c r="K59" s="18"/>
      <c r="M59" s="29"/>
    </row>
    <row r="60" spans="2:13" ht="15" customHeight="1">
      <c r="B60" s="8" t="s">
        <v>24</v>
      </c>
      <c r="C60" s="30"/>
      <c r="D60" s="94">
        <f>SUM(D17:D58)</f>
        <v>0</v>
      </c>
      <c r="E60" s="106"/>
      <c r="F60" s="94">
        <f>SUM(F17:F58)</f>
        <v>0</v>
      </c>
      <c r="G60" s="34" t="str">
        <f>IF(D60=0,"OK",IF(AND(D60&gt;0,F60&lt;&gt;"",F60=INT(F60),INT(F60)&gt;=D60),"OK","erreur"))</f>
        <v>OK</v>
      </c>
      <c r="I60" s="94">
        <f>SUM(I17:I58)</f>
        <v>0</v>
      </c>
      <c r="K60" s="78" t="str">
        <f>IF(D60="",IF(I60="","OK","erreur"),IF(I60&lt;&gt;"","OK","erreur"))</f>
        <v>OK</v>
      </c>
      <c r="M60" s="94">
        <f>+D70</f>
        <v>0</v>
      </c>
    </row>
    <row r="61" spans="2:13" ht="15" customHeight="1">
      <c r="B61" s="31"/>
      <c r="D61" s="33"/>
      <c r="E61" s="106"/>
      <c r="I61" s="32"/>
    </row>
    <row r="62" spans="2:13" ht="15" customHeight="1">
      <c r="B62" s="88" t="s">
        <v>66</v>
      </c>
      <c r="C62" s="85"/>
      <c r="D62" s="86">
        <f>I60</f>
        <v>0</v>
      </c>
    </row>
    <row r="63" spans="2:13" ht="15" customHeight="1" thickBot="1">
      <c r="B63" s="3"/>
      <c r="C63" s="3"/>
      <c r="D63" s="3"/>
    </row>
    <row r="64" spans="2:13" ht="15" customHeight="1" thickBot="1">
      <c r="B64" s="315" t="s">
        <v>73</v>
      </c>
      <c r="C64" s="316"/>
      <c r="D64" s="319"/>
      <c r="F64" s="97" t="s">
        <v>82</v>
      </c>
      <c r="G64" s="2" t="str">
        <f>IF(F65="OUI","à ne pas ajouter", "à ajouter")</f>
        <v>à ajouter</v>
      </c>
    </row>
    <row r="65" spans="2:8" ht="15" customHeight="1" thickBot="1">
      <c r="B65" s="317"/>
      <c r="C65" s="318"/>
      <c r="D65" s="320"/>
      <c r="F65" s="96"/>
      <c r="G65" s="250"/>
    </row>
    <row r="66" spans="2:8" ht="15" customHeight="1" thickBot="1">
      <c r="B66" s="87"/>
      <c r="C66" s="87"/>
      <c r="D66" s="27"/>
      <c r="G66" s="4"/>
    </row>
    <row r="67" spans="2:8" ht="15" customHeight="1" thickBot="1">
      <c r="B67" s="315" t="s">
        <v>74</v>
      </c>
      <c r="C67" s="316"/>
      <c r="D67" s="319"/>
      <c r="F67" s="97" t="s">
        <v>83</v>
      </c>
      <c r="G67" s="2" t="str">
        <f>IF(F68="OUI","ne pas déduire", "à déduire")</f>
        <v>à déduire</v>
      </c>
    </row>
    <row r="68" spans="2:8" ht="15" customHeight="1" thickBot="1">
      <c r="B68" s="317"/>
      <c r="C68" s="318"/>
      <c r="D68" s="320"/>
      <c r="F68" s="96"/>
      <c r="G68" s="250"/>
    </row>
    <row r="69" spans="2:8" ht="15" customHeight="1">
      <c r="F69" s="91"/>
      <c r="G69" s="91"/>
      <c r="H69" s="91"/>
    </row>
    <row r="70" spans="2:8" ht="15" customHeight="1">
      <c r="B70" s="88" t="s">
        <v>25</v>
      </c>
      <c r="C70" s="89"/>
      <c r="D70" s="86">
        <f>IF(F65="non",D64,0)+IF(F68="non",-D67,0)+D62</f>
        <v>0</v>
      </c>
      <c r="F70" s="91"/>
      <c r="G70" s="91"/>
      <c r="H70" s="91"/>
    </row>
    <row r="71" spans="2:8" ht="15" customHeight="1">
      <c r="D71" s="79"/>
    </row>
  </sheetData>
  <sheetProtection algorithmName="SHA-512" hashValue="gEyGhSib7DxUUzvrLUwoxN6dCaKiPTY2F+r9+RicmHDZ5MZOZl1DK/QY/+3jN9DNZJJ/D33hD1w6LT09A1Pxgw==" saltValue="GTiEMjbPoXtcAh9BeCYbRw==" spinCount="100000" sheet="1" objects="1" scenarios="1" selectLockedCells="1"/>
  <mergeCells count="16">
    <mergeCell ref="B67:C68"/>
    <mergeCell ref="D67:D68"/>
    <mergeCell ref="F12:F14"/>
    <mergeCell ref="D12:D14"/>
    <mergeCell ref="B2:M2"/>
    <mergeCell ref="B4:M4"/>
    <mergeCell ref="B5:M5"/>
    <mergeCell ref="D7:I7"/>
    <mergeCell ref="B8:C8"/>
    <mergeCell ref="B17:B25"/>
    <mergeCell ref="M12:M14"/>
    <mergeCell ref="B64:C65"/>
    <mergeCell ref="D64:D65"/>
    <mergeCell ref="G12:G14"/>
    <mergeCell ref="I12:I14"/>
    <mergeCell ref="K12:K14"/>
  </mergeCells>
  <conditionalFormatting sqref="B2">
    <cfRule type="expression" dxfId="48" priority="21">
      <formula>$O$2="OK"</formula>
    </cfRule>
    <cfRule type="expression" dxfId="47" priority="30">
      <formula>$O$2="NOK"</formula>
    </cfRule>
  </conditionalFormatting>
  <conditionalFormatting sqref="M30 M37 M43 K17:K58 K60">
    <cfRule type="containsText" dxfId="46" priority="49" stopIfTrue="1" operator="containsText" text="ok">
      <formula>NOT(ISERROR(SEARCH("ok",K17)))</formula>
    </cfRule>
  </conditionalFormatting>
  <conditionalFormatting sqref="M30 M37 M43 K17:K60">
    <cfRule type="cellIs" dxfId="45" priority="48" stopIfTrue="1" operator="equal">
      <formula>"erreur"</formula>
    </cfRule>
  </conditionalFormatting>
  <conditionalFormatting sqref="M30 M37 M43 K17:K58 K60">
    <cfRule type="containsText" dxfId="44" priority="47" stopIfTrue="1" operator="containsText" text="erreur">
      <formula>NOT(ISERROR(SEARCH("erreur",K17)))</formula>
    </cfRule>
  </conditionalFormatting>
  <conditionalFormatting sqref="K31:K36 K53:K58 K17:K29 K38:K42 K44:K51 K60">
    <cfRule type="containsText" dxfId="43" priority="46" stopIfTrue="1" operator="containsText" text="OK">
      <formula>NOT(ISERROR(SEARCH("OK",K17)))</formula>
    </cfRule>
  </conditionalFormatting>
  <conditionalFormatting sqref="M52">
    <cfRule type="containsText" dxfId="42" priority="42" stopIfTrue="1" operator="containsText" text="ok">
      <formula>NOT(ISERROR(SEARCH("ok",M52)))</formula>
    </cfRule>
  </conditionalFormatting>
  <conditionalFormatting sqref="M52">
    <cfRule type="cellIs" dxfId="41" priority="41" stopIfTrue="1" operator="equal">
      <formula>"erreur"</formula>
    </cfRule>
  </conditionalFormatting>
  <conditionalFormatting sqref="M52">
    <cfRule type="containsText" dxfId="40" priority="40" stopIfTrue="1" operator="containsText" text="erreur">
      <formula>NOT(ISERROR(SEARCH("erreur",M52)))</formula>
    </cfRule>
  </conditionalFormatting>
  <conditionalFormatting sqref="G18:G58">
    <cfRule type="containsText" dxfId="39" priority="6" stopIfTrue="1" operator="containsText" text="erreur">
      <formula>NOT(ISERROR(SEARCH("erreur",G18)))</formula>
    </cfRule>
  </conditionalFormatting>
  <conditionalFormatting sqref="G18:G29 G31:G36 G38:G42 G44:G51 G53:G58">
    <cfRule type="containsText" dxfId="38" priority="5" stopIfTrue="1" operator="containsText" text="OK">
      <formula>NOT(ISERROR(SEARCH("OK",G18)))</formula>
    </cfRule>
  </conditionalFormatting>
  <conditionalFormatting sqref="G60">
    <cfRule type="containsText" dxfId="37" priority="4" stopIfTrue="1" operator="containsText" text="erreur">
      <formula>NOT(ISERROR(SEARCH("erreur",G60)))</formula>
    </cfRule>
  </conditionalFormatting>
  <conditionalFormatting sqref="G60">
    <cfRule type="containsText" dxfId="36" priority="3" stopIfTrue="1" operator="containsText" text="OK">
      <formula>NOT(ISERROR(SEARCH("OK",G60)))</formula>
    </cfRule>
  </conditionalFormatting>
  <conditionalFormatting sqref="G17">
    <cfRule type="containsText" dxfId="35" priority="2" stopIfTrue="1" operator="containsText" text="erreur">
      <formula>NOT(ISERROR(SEARCH("erreur",G17)))</formula>
    </cfRule>
  </conditionalFormatting>
  <conditionalFormatting sqref="G17">
    <cfRule type="containsText" dxfId="34" priority="1" stopIfTrue="1" operator="containsText" text="OK">
      <formula>NOT(ISERROR(SEARCH("OK",G17)))</formula>
    </cfRule>
  </conditionalFormatting>
  <dataValidations count="2">
    <dataValidation type="decimal" operator="greaterThanOrEqual" showInputMessage="1" showErrorMessage="1" error="Le montant doit être supérieur ou égal à 0" sqref="D64 E64:E65 E67:E68 D67">
      <formula1>0</formula1>
    </dataValidation>
    <dataValidation type="list" allowBlank="1" showInputMessage="1" showErrorMessage="1" sqref="F65 F68">
      <formula1>"Oui,Non"</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7"/>
  <sheetViews>
    <sheetView showGridLines="0" zoomScaleNormal="100" workbookViewId="0">
      <selection activeCell="D12" sqref="D12:D14"/>
    </sheetView>
  </sheetViews>
  <sheetFormatPr baseColWidth="10" defaultColWidth="11.42578125" defaultRowHeight="15" customHeight="1"/>
  <cols>
    <col min="1" max="1" width="2.85546875" style="1" customWidth="1"/>
    <col min="2" max="2" width="8.5703125" style="1" customWidth="1"/>
    <col min="3" max="3" width="37.140625" style="1" customWidth="1"/>
    <col min="4" max="4" width="14.28515625" style="1" customWidth="1"/>
    <col min="5" max="5" width="2.85546875" style="1" customWidth="1"/>
    <col min="6" max="7" width="14.28515625" style="1" customWidth="1"/>
    <col min="8" max="8" width="2.85546875" style="1" customWidth="1"/>
    <col min="9" max="9" width="14.28515625" style="1" customWidth="1"/>
    <col min="10" max="10" width="2.85546875" style="1" customWidth="1"/>
    <col min="11" max="11" width="14.42578125" style="1" customWidth="1"/>
    <col min="12" max="12" width="2.85546875" style="1" customWidth="1"/>
    <col min="13" max="13" width="14.28515625" style="1" customWidth="1"/>
    <col min="14" max="14" width="2.85546875" style="1" customWidth="1"/>
    <col min="15" max="16384" width="11.42578125" style="1"/>
  </cols>
  <sheetData>
    <row r="1" spans="2:15" ht="15" customHeight="1" thickBot="1"/>
    <row r="2" spans="2:15" s="18" customFormat="1" ht="60" customHeight="1" thickBot="1">
      <c r="B2" s="297" t="s">
        <v>123</v>
      </c>
      <c r="C2" s="298"/>
      <c r="D2" s="298"/>
      <c r="E2" s="298"/>
      <c r="F2" s="298"/>
      <c r="G2" s="298"/>
      <c r="H2" s="298"/>
      <c r="I2" s="298"/>
      <c r="J2" s="298"/>
      <c r="K2" s="298"/>
      <c r="L2" s="298"/>
      <c r="M2" s="299"/>
      <c r="O2" s="101" t="str">
        <f>IF(AND(D72&lt;&gt;""),"OK","NOK")</f>
        <v>NOK</v>
      </c>
    </row>
    <row r="3" spans="2:15" ht="15" customHeight="1" thickBot="1"/>
    <row r="4" spans="2:15" ht="30" customHeight="1">
      <c r="B4" s="300" t="s">
        <v>71</v>
      </c>
      <c r="C4" s="301"/>
      <c r="D4" s="301"/>
      <c r="E4" s="301"/>
      <c r="F4" s="301"/>
      <c r="G4" s="301"/>
      <c r="H4" s="301"/>
      <c r="I4" s="301"/>
      <c r="J4" s="301"/>
      <c r="K4" s="301"/>
      <c r="L4" s="301"/>
      <c r="M4" s="302"/>
    </row>
    <row r="5" spans="2:15" ht="30" customHeight="1" thickBot="1">
      <c r="B5" s="303" t="s">
        <v>1418</v>
      </c>
      <c r="C5" s="304"/>
      <c r="D5" s="304"/>
      <c r="E5" s="304"/>
      <c r="F5" s="304"/>
      <c r="G5" s="304"/>
      <c r="H5" s="304"/>
      <c r="I5" s="304"/>
      <c r="J5" s="304"/>
      <c r="K5" s="304"/>
      <c r="L5" s="304"/>
      <c r="M5" s="305"/>
    </row>
    <row r="6" spans="2:15" ht="15" customHeight="1">
      <c r="B6" s="3"/>
      <c r="C6" s="3"/>
      <c r="D6" s="3"/>
      <c r="E6" s="3"/>
    </row>
    <row r="7" spans="2:15" ht="15" customHeight="1">
      <c r="B7" s="10" t="s">
        <v>63</v>
      </c>
      <c r="C7" s="92"/>
      <c r="D7" s="309">
        <f>+'F1'!C7</f>
        <v>0</v>
      </c>
      <c r="E7" s="310"/>
      <c r="F7" s="310"/>
      <c r="G7" s="310"/>
      <c r="H7" s="310"/>
      <c r="I7" s="311"/>
    </row>
    <row r="8" spans="2:15" ht="15" customHeight="1">
      <c r="B8" s="336" t="s">
        <v>113</v>
      </c>
      <c r="C8" s="337"/>
      <c r="D8" s="140" t="s">
        <v>62</v>
      </c>
      <c r="E8" s="141"/>
      <c r="F8" s="141"/>
      <c r="G8" s="141"/>
      <c r="H8" s="141"/>
      <c r="I8" s="142"/>
    </row>
    <row r="9" spans="2:15" ht="15" customHeight="1">
      <c r="B9" s="83"/>
      <c r="C9" s="4"/>
      <c r="D9" s="84"/>
      <c r="E9" s="2"/>
    </row>
    <row r="10" spans="2:15" ht="15" customHeight="1">
      <c r="B10" s="116"/>
      <c r="C10" s="4"/>
      <c r="D10" s="4"/>
      <c r="E10" s="2"/>
    </row>
    <row r="11" spans="2:15" ht="15" customHeight="1">
      <c r="B11" s="2"/>
      <c r="C11" s="2"/>
      <c r="D11" s="2"/>
      <c r="E11" s="2"/>
    </row>
    <row r="12" spans="2:15" s="18" customFormat="1" ht="30" customHeight="1">
      <c r="B12" s="2"/>
      <c r="C12" s="2"/>
      <c r="D12" s="306" t="s">
        <v>77</v>
      </c>
      <c r="E12" s="2"/>
      <c r="F12" s="321" t="s">
        <v>79</v>
      </c>
      <c r="G12" s="294" t="s">
        <v>78</v>
      </c>
      <c r="I12" s="306" t="s">
        <v>80</v>
      </c>
      <c r="K12" s="312" t="s">
        <v>81</v>
      </c>
      <c r="M12" s="294" t="s">
        <v>64</v>
      </c>
    </row>
    <row r="13" spans="2:15" s="18" customFormat="1" ht="30" customHeight="1">
      <c r="B13" s="2"/>
      <c r="C13" s="2"/>
      <c r="D13" s="307"/>
      <c r="E13" s="2"/>
      <c r="F13" s="321"/>
      <c r="G13" s="295"/>
      <c r="I13" s="307"/>
      <c r="K13" s="313"/>
      <c r="M13" s="295"/>
    </row>
    <row r="14" spans="2:15" s="18" customFormat="1" ht="30" customHeight="1">
      <c r="B14" s="2"/>
      <c r="C14" s="2"/>
      <c r="D14" s="308"/>
      <c r="E14" s="2"/>
      <c r="F14" s="321"/>
      <c r="G14" s="296"/>
      <c r="I14" s="308"/>
      <c r="K14" s="314"/>
      <c r="M14" s="296"/>
    </row>
    <row r="15" spans="2:15" ht="15" customHeight="1">
      <c r="B15" s="5" t="s">
        <v>65</v>
      </c>
      <c r="C15" s="6"/>
      <c r="D15" s="35"/>
      <c r="E15" s="2"/>
      <c r="F15" s="21"/>
      <c r="G15" s="22"/>
      <c r="I15" s="21"/>
      <c r="K15" s="23"/>
      <c r="M15" s="21"/>
    </row>
    <row r="16" spans="2:15" ht="15" customHeight="1">
      <c r="B16" s="5"/>
      <c r="C16" s="24" t="s">
        <v>0</v>
      </c>
      <c r="D16" s="35"/>
      <c r="E16" s="2"/>
      <c r="F16" s="21"/>
      <c r="G16" s="22"/>
      <c r="I16" s="21"/>
      <c r="K16" s="23"/>
      <c r="M16" s="21"/>
    </row>
    <row r="17" spans="2:13" ht="15" customHeight="1">
      <c r="B17" s="7"/>
      <c r="C17" s="2" t="str">
        <f>'F2 SAS'!C17</f>
        <v xml:space="preserve">Médecin </v>
      </c>
      <c r="D17" s="249">
        <f>'F2 SAS'!D17+'F2 FHL'!D17+'F2 ETAT-COMMUNAL'!D17</f>
        <v>0</v>
      </c>
      <c r="E17" s="106"/>
      <c r="F17" s="249">
        <f>'F2 SAS'!F17+'F2 FHL'!F17+'F2 ETAT-COMMUNAL'!F17</f>
        <v>0</v>
      </c>
      <c r="G17" s="34" t="str">
        <f>IF(D17=0,"OK",IF(AND(D17&gt;0,F17&lt;&gt;"",F17=INT(F17),INT(F17)&gt;=D17),"OK","erreur"))</f>
        <v>OK</v>
      </c>
      <c r="I17" s="249">
        <f>'F2 SAS'!I17+'F2 FHL'!I17+'F2 ETAT-COMMUNAL'!I17</f>
        <v>0</v>
      </c>
      <c r="K17" s="78" t="str">
        <f t="shared" ref="K17:K29" si="0">IF(D17="",IF(I17="","OK","erreur"),IF(I17&lt;&gt;"","OK","erreur"))</f>
        <v>OK</v>
      </c>
      <c r="M17" s="77">
        <f t="shared" ref="M17:M29" si="1">IFERROR(+I17*M$60/I$60,0)</f>
        <v>0</v>
      </c>
    </row>
    <row r="18" spans="2:13" ht="15" customHeight="1">
      <c r="B18" s="7"/>
      <c r="C18" s="2" t="str">
        <f>'F2 SAS'!C18</f>
        <v>Licencié en sciences hospitalières</v>
      </c>
      <c r="D18" s="249">
        <f>'F2 SAS'!D18+'F2 FHL'!D18+'F2 ETAT-COMMUNAL'!D18</f>
        <v>0</v>
      </c>
      <c r="E18" s="106"/>
      <c r="F18" s="249">
        <f>'F2 SAS'!F18+'F2 FHL'!F18+'F2 ETAT-COMMUNAL'!F18</f>
        <v>0</v>
      </c>
      <c r="G18" s="34" t="str">
        <f t="shared" ref="G18:G29" si="2">IF(D18=0,"OK",IF(AND(D18&gt;0,F18&lt;&gt;"",F18=INT(F18),INT(F18)&gt;=D18),"OK","erreur"))</f>
        <v>OK</v>
      </c>
      <c r="I18" s="249">
        <f>'F2 SAS'!I18+'F2 FHL'!I18+'F2 ETAT-COMMUNAL'!I18</f>
        <v>0</v>
      </c>
      <c r="K18" s="78" t="str">
        <f t="shared" si="0"/>
        <v>OK</v>
      </c>
      <c r="M18" s="77">
        <f t="shared" si="1"/>
        <v>0</v>
      </c>
    </row>
    <row r="19" spans="2:13" ht="15" customHeight="1">
      <c r="B19" s="7"/>
      <c r="C19" s="2" t="str">
        <f>'F2 SAS'!C19</f>
        <v>Infirmier hospitalier gradué</v>
      </c>
      <c r="D19" s="249">
        <f>'F2 SAS'!D19+'F2 FHL'!D19+'F2 ETAT-COMMUNAL'!D19</f>
        <v>0</v>
      </c>
      <c r="E19" s="106"/>
      <c r="F19" s="249">
        <f>'F2 SAS'!F19+'F2 FHL'!F19+'F2 ETAT-COMMUNAL'!F19</f>
        <v>0</v>
      </c>
      <c r="G19" s="34" t="str">
        <f t="shared" si="2"/>
        <v>OK</v>
      </c>
      <c r="I19" s="249">
        <f>'F2 SAS'!I19+'F2 FHL'!I19+'F2 ETAT-COMMUNAL'!I19</f>
        <v>0</v>
      </c>
      <c r="K19" s="78" t="str">
        <f t="shared" si="0"/>
        <v>OK</v>
      </c>
      <c r="M19" s="77">
        <f t="shared" si="1"/>
        <v>0</v>
      </c>
    </row>
    <row r="20" spans="2:13" ht="15" customHeight="1">
      <c r="B20" s="7"/>
      <c r="C20" s="2" t="str">
        <f>'F2 SAS'!C20</f>
        <v>Assistant social</v>
      </c>
      <c r="D20" s="249">
        <f>'F2 SAS'!D20+'F2 FHL'!D20+'F2 ETAT-COMMUNAL'!D20</f>
        <v>0</v>
      </c>
      <c r="E20" s="106"/>
      <c r="F20" s="249">
        <f>'F2 SAS'!F20+'F2 FHL'!F20+'F2 ETAT-COMMUNAL'!F20</f>
        <v>0</v>
      </c>
      <c r="G20" s="34" t="str">
        <f t="shared" si="2"/>
        <v>OK</v>
      </c>
      <c r="I20" s="249">
        <f>'F2 SAS'!I20+'F2 FHL'!I20+'F2 ETAT-COMMUNAL'!I20</f>
        <v>0</v>
      </c>
      <c r="K20" s="78" t="str">
        <f t="shared" si="0"/>
        <v>OK</v>
      </c>
      <c r="M20" s="77">
        <f t="shared" si="1"/>
        <v>0</v>
      </c>
    </row>
    <row r="21" spans="2:13" ht="15" customHeight="1">
      <c r="B21" s="7"/>
      <c r="C21" s="2" t="str">
        <f>'F2 SAS'!C21</f>
        <v>Ergothérapeute</v>
      </c>
      <c r="D21" s="249">
        <f>'F2 SAS'!D21+'F2 FHL'!D21+'F2 ETAT-COMMUNAL'!D21</f>
        <v>0</v>
      </c>
      <c r="E21" s="106"/>
      <c r="F21" s="249">
        <f>'F2 SAS'!F21+'F2 FHL'!F21+'F2 ETAT-COMMUNAL'!F21</f>
        <v>0</v>
      </c>
      <c r="G21" s="34" t="str">
        <f t="shared" si="2"/>
        <v>OK</v>
      </c>
      <c r="I21" s="249">
        <f>'F2 SAS'!I21+'F2 FHL'!I21+'F2 ETAT-COMMUNAL'!I21</f>
        <v>0</v>
      </c>
      <c r="K21" s="78" t="str">
        <f t="shared" si="0"/>
        <v>OK</v>
      </c>
      <c r="M21" s="77">
        <f t="shared" si="1"/>
        <v>0</v>
      </c>
    </row>
    <row r="22" spans="2:13" ht="15" customHeight="1">
      <c r="B22" s="7"/>
      <c r="C22" s="2" t="str">
        <f>'F2 SAS'!C22</f>
        <v>Kinésithérapeute</v>
      </c>
      <c r="D22" s="249">
        <f>'F2 SAS'!D22+'F2 FHL'!D22+'F2 ETAT-COMMUNAL'!D22</f>
        <v>0</v>
      </c>
      <c r="E22" s="106"/>
      <c r="F22" s="249">
        <f>'F2 SAS'!F22+'F2 FHL'!F22+'F2 ETAT-COMMUNAL'!F22</f>
        <v>0</v>
      </c>
      <c r="G22" s="34" t="str">
        <f t="shared" si="2"/>
        <v>OK</v>
      </c>
      <c r="I22" s="249">
        <f>'F2 SAS'!I22+'F2 FHL'!I22+'F2 ETAT-COMMUNAL'!I22</f>
        <v>0</v>
      </c>
      <c r="K22" s="78" t="str">
        <f t="shared" si="0"/>
        <v>OK</v>
      </c>
      <c r="M22" s="77">
        <f t="shared" si="1"/>
        <v>0</v>
      </c>
    </row>
    <row r="23" spans="2:13" ht="15" customHeight="1">
      <c r="B23" s="7"/>
      <c r="C23" s="2" t="str">
        <f>'F2 SAS'!C23</f>
        <v>Psychomotricien</v>
      </c>
      <c r="D23" s="249">
        <f>'F2 SAS'!D23+'F2 FHL'!D23+'F2 ETAT-COMMUNAL'!D23</f>
        <v>0</v>
      </c>
      <c r="E23" s="106"/>
      <c r="F23" s="249">
        <f>'F2 SAS'!F23+'F2 FHL'!F23+'F2 ETAT-COMMUNAL'!F23</f>
        <v>0</v>
      </c>
      <c r="G23" s="34" t="str">
        <f t="shared" si="2"/>
        <v>OK</v>
      </c>
      <c r="I23" s="249">
        <f>'F2 SAS'!I23+'F2 FHL'!I23+'F2 ETAT-COMMUNAL'!I23</f>
        <v>0</v>
      </c>
      <c r="K23" s="78" t="str">
        <f t="shared" si="0"/>
        <v>OK</v>
      </c>
      <c r="M23" s="77">
        <f t="shared" si="1"/>
        <v>0</v>
      </c>
    </row>
    <row r="24" spans="2:13" ht="15" customHeight="1">
      <c r="B24" s="7"/>
      <c r="C24" s="2" t="str">
        <f>'F2 SAS'!C24</f>
        <v>Pédagogue curatif</v>
      </c>
      <c r="D24" s="249">
        <f>'F2 SAS'!D24+'F2 FHL'!D24+'F2 ETAT-COMMUNAL'!D24</f>
        <v>0</v>
      </c>
      <c r="E24" s="106"/>
      <c r="F24" s="249">
        <f>'F2 SAS'!F24+'F2 FHL'!F24+'F2 ETAT-COMMUNAL'!F24</f>
        <v>0</v>
      </c>
      <c r="G24" s="34" t="str">
        <f t="shared" si="2"/>
        <v>OK</v>
      </c>
      <c r="I24" s="249">
        <f>'F2 SAS'!I24+'F2 FHL'!I24+'F2 ETAT-COMMUNAL'!I24</f>
        <v>0</v>
      </c>
      <c r="K24" s="78" t="str">
        <f t="shared" si="0"/>
        <v>OK</v>
      </c>
      <c r="M24" s="77">
        <f t="shared" si="1"/>
        <v>0</v>
      </c>
    </row>
    <row r="25" spans="2:13" ht="15" customHeight="1">
      <c r="B25" s="7"/>
      <c r="C25" s="2" t="str">
        <f>'F2 SAS'!C25</f>
        <v>Diététicien</v>
      </c>
      <c r="D25" s="249">
        <f>'F2 SAS'!D25+'F2 FHL'!D25+'F2 ETAT-COMMUNAL'!D25</f>
        <v>0</v>
      </c>
      <c r="E25" s="106"/>
      <c r="F25" s="249">
        <f>'F2 SAS'!F25+'F2 FHL'!F25+'F2 ETAT-COMMUNAL'!F25</f>
        <v>0</v>
      </c>
      <c r="G25" s="34" t="str">
        <f t="shared" si="2"/>
        <v>OK</v>
      </c>
      <c r="I25" s="249">
        <f>'F2 SAS'!I25+'F2 FHL'!I25+'F2 ETAT-COMMUNAL'!I25</f>
        <v>0</v>
      </c>
      <c r="K25" s="78" t="str">
        <f t="shared" si="0"/>
        <v>OK</v>
      </c>
      <c r="M25" s="77">
        <f t="shared" si="1"/>
        <v>0</v>
      </c>
    </row>
    <row r="26" spans="2:13" ht="15" customHeight="1">
      <c r="B26" s="7"/>
      <c r="C26" s="2" t="str">
        <f>'F2 SAS'!C26</f>
        <v>Infirmier anesthésiste / masseur</v>
      </c>
      <c r="D26" s="249">
        <f>'F2 SAS'!D26+'F2 FHL'!D26+'F2 ETAT-COMMUNAL'!D26</f>
        <v>0</v>
      </c>
      <c r="E26" s="106"/>
      <c r="F26" s="249">
        <f>'F2 SAS'!F26+'F2 FHL'!F26+'F2 ETAT-COMMUNAL'!F26</f>
        <v>0</v>
      </c>
      <c r="G26" s="34" t="str">
        <f t="shared" si="2"/>
        <v>OK</v>
      </c>
      <c r="I26" s="249">
        <f>'F2 SAS'!I26+'F2 FHL'!I26+'F2 ETAT-COMMUNAL'!I26</f>
        <v>0</v>
      </c>
      <c r="K26" s="78" t="str">
        <f t="shared" si="0"/>
        <v>OK</v>
      </c>
      <c r="M26" s="77">
        <f t="shared" si="1"/>
        <v>0</v>
      </c>
    </row>
    <row r="27" spans="2:13" ht="15" customHeight="1">
      <c r="B27" s="7"/>
      <c r="C27" s="2" t="str">
        <f>'F2 SAS'!C27</f>
        <v>Infirmier psychiatrique</v>
      </c>
      <c r="D27" s="249">
        <f>'F2 SAS'!D27+'F2 FHL'!D27+'F2 ETAT-COMMUNAL'!D27</f>
        <v>0</v>
      </c>
      <c r="E27" s="106"/>
      <c r="F27" s="249">
        <f>'F2 SAS'!F27+'F2 FHL'!F27+'F2 ETAT-COMMUNAL'!F27</f>
        <v>0</v>
      </c>
      <c r="G27" s="34" t="str">
        <f t="shared" si="2"/>
        <v>OK</v>
      </c>
      <c r="I27" s="249">
        <f>'F2 SAS'!I27+'F2 FHL'!I27+'F2 ETAT-COMMUNAL'!I27</f>
        <v>0</v>
      </c>
      <c r="K27" s="78" t="str">
        <f t="shared" si="0"/>
        <v>OK</v>
      </c>
      <c r="M27" s="77">
        <f t="shared" si="1"/>
        <v>0</v>
      </c>
    </row>
    <row r="28" spans="2:13" ht="15" customHeight="1">
      <c r="B28" s="7"/>
      <c r="C28" s="2" t="str">
        <f>'F2 SAS'!C28</f>
        <v>Infirmier</v>
      </c>
      <c r="D28" s="249">
        <f>'F2 SAS'!D28+'F2 FHL'!D28+'F2 ETAT-COMMUNAL'!D28</f>
        <v>0</v>
      </c>
      <c r="E28" s="106"/>
      <c r="F28" s="249">
        <f>'F2 SAS'!F28+'F2 FHL'!F28+'F2 ETAT-COMMUNAL'!F28</f>
        <v>0</v>
      </c>
      <c r="G28" s="34" t="str">
        <f t="shared" si="2"/>
        <v>OK</v>
      </c>
      <c r="I28" s="249">
        <f>'F2 SAS'!I28+'F2 FHL'!I28+'F2 ETAT-COMMUNAL'!I28</f>
        <v>0</v>
      </c>
      <c r="K28" s="78" t="str">
        <f t="shared" si="0"/>
        <v>OK</v>
      </c>
      <c r="M28" s="77">
        <f t="shared" si="1"/>
        <v>0</v>
      </c>
    </row>
    <row r="29" spans="2:13" ht="15" customHeight="1">
      <c r="B29" s="7"/>
      <c r="C29" s="4" t="str">
        <f>'F2 SAS'!C29</f>
        <v>Aide soignant</v>
      </c>
      <c r="D29" s="249">
        <f>'F2 SAS'!D29+'F2 FHL'!D29+'F2 ETAT-COMMUNAL'!D29</f>
        <v>0</v>
      </c>
      <c r="E29" s="106"/>
      <c r="F29" s="249">
        <f>'F2 SAS'!F29+'F2 FHL'!F29+'F2 ETAT-COMMUNAL'!F29</f>
        <v>0</v>
      </c>
      <c r="G29" s="34" t="str">
        <f t="shared" si="2"/>
        <v>OK</v>
      </c>
      <c r="I29" s="249">
        <f>'F2 SAS'!I29+'F2 FHL'!I29+'F2 ETAT-COMMUNAL'!I29</f>
        <v>0</v>
      </c>
      <c r="K29" s="78" t="str">
        <f t="shared" si="0"/>
        <v>OK</v>
      </c>
      <c r="M29" s="77">
        <f t="shared" si="1"/>
        <v>0</v>
      </c>
    </row>
    <row r="30" spans="2:13" ht="15" customHeight="1">
      <c r="B30" s="5"/>
      <c r="C30" s="24" t="s">
        <v>12</v>
      </c>
      <c r="D30" s="107"/>
      <c r="E30" s="106"/>
      <c r="F30" s="26"/>
      <c r="G30" s="25"/>
      <c r="I30" s="26"/>
      <c r="K30" s="17"/>
      <c r="M30" s="93"/>
    </row>
    <row r="31" spans="2:13" ht="15" customHeight="1">
      <c r="B31" s="7"/>
      <c r="C31" s="2" t="str">
        <f>'F2 SAS'!C31</f>
        <v>Universitaire psychologue</v>
      </c>
      <c r="D31" s="249">
        <f>'F2 SAS'!D31+'F2 FHL'!D31+'F2 ETAT-COMMUNAL'!D31</f>
        <v>0</v>
      </c>
      <c r="E31" s="106"/>
      <c r="F31" s="249">
        <f>'F2 SAS'!F31+'F2 FHL'!F31+'F2 ETAT-COMMUNAL'!F31</f>
        <v>0</v>
      </c>
      <c r="G31" s="34" t="str">
        <f t="shared" ref="G31:G36" si="3">IF(D31=0,"OK",IF(AND(D31&gt;0,F31&lt;&gt;"",F31=INT(F31),INT(F31)&gt;=D31),"OK","erreur"))</f>
        <v>OK</v>
      </c>
      <c r="I31" s="249">
        <f>'F2 SAS'!I31+'F2 FHL'!I31+'F2 ETAT-COMMUNAL'!I31</f>
        <v>0</v>
      </c>
      <c r="K31" s="78" t="str">
        <f t="shared" ref="K31:K36" si="4">IF(D31="",IF(I31="","OK","erreur"),IF(I31&lt;&gt;"","OK","erreur"))</f>
        <v>OK</v>
      </c>
      <c r="M31" s="77">
        <f t="shared" ref="M31:M36" si="5">IFERROR(+I31*M$60/I$60,0)</f>
        <v>0</v>
      </c>
    </row>
    <row r="32" spans="2:13" ht="15" customHeight="1">
      <c r="B32" s="7"/>
      <c r="C32" s="2" t="str">
        <f>'F2 SAS'!C32</f>
        <v>Educateur gradué</v>
      </c>
      <c r="D32" s="249">
        <f>'F2 SAS'!D32+'F2 FHL'!D32+'F2 ETAT-COMMUNAL'!D32</f>
        <v>0</v>
      </c>
      <c r="E32" s="106"/>
      <c r="F32" s="249">
        <f>'F2 SAS'!F32+'F2 FHL'!F32+'F2 ETAT-COMMUNAL'!F32</f>
        <v>0</v>
      </c>
      <c r="G32" s="34" t="str">
        <f t="shared" si="3"/>
        <v>OK</v>
      </c>
      <c r="I32" s="249">
        <f>'F2 SAS'!I32+'F2 FHL'!I32+'F2 ETAT-COMMUNAL'!I32</f>
        <v>0</v>
      </c>
      <c r="K32" s="78" t="str">
        <f t="shared" si="4"/>
        <v>OK</v>
      </c>
      <c r="M32" s="77">
        <f t="shared" si="5"/>
        <v>0</v>
      </c>
    </row>
    <row r="33" spans="2:13" ht="15" customHeight="1">
      <c r="B33" s="7"/>
      <c r="C33" s="2" t="str">
        <f>'F2 SAS'!C33</f>
        <v>Educateur instructeur (bac)</v>
      </c>
      <c r="D33" s="249">
        <f>'F2 SAS'!D33+'F2 FHL'!D33+'F2 ETAT-COMMUNAL'!D33</f>
        <v>0</v>
      </c>
      <c r="E33" s="106"/>
      <c r="F33" s="249">
        <f>'F2 SAS'!F33+'F2 FHL'!F33+'F2 ETAT-COMMUNAL'!F33</f>
        <v>0</v>
      </c>
      <c r="G33" s="34" t="str">
        <f t="shared" si="3"/>
        <v>OK</v>
      </c>
      <c r="I33" s="249">
        <f>'F2 SAS'!I33+'F2 FHL'!I33+'F2 ETAT-COMMUNAL'!I33</f>
        <v>0</v>
      </c>
      <c r="K33" s="78" t="str">
        <f t="shared" si="4"/>
        <v>OK</v>
      </c>
      <c r="M33" s="77">
        <f t="shared" si="5"/>
        <v>0</v>
      </c>
    </row>
    <row r="34" spans="2:13" ht="15" customHeight="1">
      <c r="B34" s="7"/>
      <c r="C34" s="2" t="str">
        <f>'F2 SAS'!C34</f>
        <v>Educateur diplômé</v>
      </c>
      <c r="D34" s="249">
        <f>'F2 SAS'!D34+'F2 FHL'!D34+'F2 ETAT-COMMUNAL'!D34</f>
        <v>0</v>
      </c>
      <c r="E34" s="106"/>
      <c r="F34" s="249">
        <f>'F2 SAS'!F34+'F2 FHL'!F34+'F2 ETAT-COMMUNAL'!F34</f>
        <v>0</v>
      </c>
      <c r="G34" s="34" t="str">
        <f t="shared" si="3"/>
        <v>OK</v>
      </c>
      <c r="I34" s="249">
        <f>'F2 SAS'!I34+'F2 FHL'!I34+'F2 ETAT-COMMUNAL'!I34</f>
        <v>0</v>
      </c>
      <c r="K34" s="78" t="str">
        <f t="shared" si="4"/>
        <v>OK</v>
      </c>
      <c r="M34" s="77">
        <f t="shared" si="5"/>
        <v>0</v>
      </c>
    </row>
    <row r="35" spans="2:13" ht="15" customHeight="1">
      <c r="B35" s="7"/>
      <c r="C35" s="2" t="str">
        <f>'F2 SAS'!C35</f>
        <v>Educateur instructeur</v>
      </c>
      <c r="D35" s="249">
        <f>'F2 SAS'!D35+'F2 FHL'!D35+'F2 ETAT-COMMUNAL'!D35</f>
        <v>0</v>
      </c>
      <c r="E35" s="106"/>
      <c r="F35" s="249">
        <f>'F2 SAS'!F35+'F2 FHL'!F35+'F2 ETAT-COMMUNAL'!F35</f>
        <v>0</v>
      </c>
      <c r="G35" s="34" t="str">
        <f t="shared" si="3"/>
        <v>OK</v>
      </c>
      <c r="I35" s="249">
        <f>'F2 SAS'!I35+'F2 FHL'!I35+'F2 ETAT-COMMUNAL'!I35</f>
        <v>0</v>
      </c>
      <c r="K35" s="78" t="str">
        <f t="shared" si="4"/>
        <v>OK</v>
      </c>
      <c r="M35" s="77">
        <f t="shared" si="5"/>
        <v>0</v>
      </c>
    </row>
    <row r="36" spans="2:13" ht="15" customHeight="1">
      <c r="B36" s="7"/>
      <c r="C36" s="2" t="str">
        <f>'F2 SAS'!C36</f>
        <v>Salarié non diplômé</v>
      </c>
      <c r="D36" s="249">
        <f>'F2 SAS'!D36+'F2 FHL'!D36+'F2 ETAT-COMMUNAL'!D36</f>
        <v>0</v>
      </c>
      <c r="E36" s="106"/>
      <c r="F36" s="249">
        <f>'F2 SAS'!F36+'F2 FHL'!F36+'F2 ETAT-COMMUNAL'!F36</f>
        <v>0</v>
      </c>
      <c r="G36" s="34" t="str">
        <f t="shared" si="3"/>
        <v>OK</v>
      </c>
      <c r="I36" s="249">
        <f>'F2 SAS'!I36+'F2 FHL'!I36+'F2 ETAT-COMMUNAL'!I36</f>
        <v>0</v>
      </c>
      <c r="K36" s="78" t="str">
        <f t="shared" si="4"/>
        <v>OK</v>
      </c>
      <c r="M36" s="77">
        <f t="shared" si="5"/>
        <v>0</v>
      </c>
    </row>
    <row r="37" spans="2:13" ht="15" customHeight="1">
      <c r="B37" s="5"/>
      <c r="C37" s="24" t="s">
        <v>21</v>
      </c>
      <c r="D37" s="107"/>
      <c r="E37" s="106"/>
      <c r="F37" s="26"/>
      <c r="G37" s="25"/>
      <c r="I37" s="26"/>
      <c r="K37" s="17"/>
      <c r="M37" s="93"/>
    </row>
    <row r="38" spans="2:13" ht="15" customHeight="1">
      <c r="B38" s="9"/>
      <c r="C38" s="4" t="str">
        <f>'F2 SAS'!C38</f>
        <v>Salarié avec CATP ou CAP</v>
      </c>
      <c r="D38" s="249">
        <f>'F2 SAS'!D38+'F2 FHL'!D38+'F2 ETAT-COMMUNAL'!D38</f>
        <v>0</v>
      </c>
      <c r="E38" s="106"/>
      <c r="F38" s="249">
        <f>'F2 SAS'!F38+'F2 FHL'!F38+'F2 ETAT-COMMUNAL'!F38</f>
        <v>0</v>
      </c>
      <c r="G38" s="34" t="str">
        <f t="shared" ref="G38:G42" si="6">IF(D38=0,"OK",IF(AND(D38&gt;0,F38&lt;&gt;"",F38=INT(F38),INT(F38)&gt;=D38),"OK","erreur"))</f>
        <v>OK</v>
      </c>
      <c r="I38" s="249">
        <f>'F2 SAS'!I38+'F2 FHL'!I38+'F2 ETAT-COMMUNAL'!I38</f>
        <v>0</v>
      </c>
      <c r="K38" s="78" t="str">
        <f>IF(D38="",IF(I38="","OK","erreur"),IF(I38&lt;&gt;"","OK","erreur"))</f>
        <v>OK</v>
      </c>
      <c r="M38" s="77">
        <f>IFERROR(+I38*M$60/I$60,0)</f>
        <v>0</v>
      </c>
    </row>
    <row r="39" spans="2:13" ht="15" customHeight="1">
      <c r="B39" s="9"/>
      <c r="C39" s="4" t="str">
        <f>'F2 SAS'!C39</f>
        <v>Auxiliaire de vie/Auxiliaire économe</v>
      </c>
      <c r="D39" s="249">
        <f>'F2 SAS'!D39+'F2 FHL'!D39+'F2 ETAT-COMMUNAL'!D39</f>
        <v>0</v>
      </c>
      <c r="E39" s="106"/>
      <c r="F39" s="249">
        <f>'F2 SAS'!F39+'F2 FHL'!F39+'F2 ETAT-COMMUNAL'!F39</f>
        <v>0</v>
      </c>
      <c r="G39" s="34" t="str">
        <f t="shared" si="6"/>
        <v>OK</v>
      </c>
      <c r="I39" s="249">
        <f>'F2 SAS'!I39+'F2 FHL'!I39+'F2 ETAT-COMMUNAL'!I39</f>
        <v>0</v>
      </c>
      <c r="K39" s="78" t="str">
        <f>IF(D39="",IF(I39="","OK","erreur"),IF(I39&lt;&gt;"","OK","erreur"))</f>
        <v>OK</v>
      </c>
      <c r="M39" s="77">
        <f>IFERROR(+I39*M$60/I$60,0)</f>
        <v>0</v>
      </c>
    </row>
    <row r="40" spans="2:13" ht="15" customHeight="1">
      <c r="B40" s="9"/>
      <c r="C40" s="4" t="str">
        <f>'F2 SAS'!C40</f>
        <v>Aide socio-familiale</v>
      </c>
      <c r="D40" s="249">
        <f>'F2 SAS'!D40+'F2 FHL'!D40+'F2 ETAT-COMMUNAL'!D40</f>
        <v>0</v>
      </c>
      <c r="E40" s="106"/>
      <c r="F40" s="249">
        <f>'F2 SAS'!F40+'F2 FHL'!F40+'F2 ETAT-COMMUNAL'!F40</f>
        <v>0</v>
      </c>
      <c r="G40" s="34" t="str">
        <f t="shared" si="6"/>
        <v>OK</v>
      </c>
      <c r="I40" s="249">
        <f>'F2 SAS'!I40+'F2 FHL'!I40+'F2 ETAT-COMMUNAL'!I40</f>
        <v>0</v>
      </c>
      <c r="K40" s="78" t="str">
        <f>IF(D40="",IF(I40="","OK","erreur"),IF(I40&lt;&gt;"","OK","erreur"))</f>
        <v>OK</v>
      </c>
      <c r="M40" s="77">
        <f>IFERROR(+I40*M$60/I$60,0)</f>
        <v>0</v>
      </c>
    </row>
    <row r="41" spans="2:13" ht="15" customHeight="1">
      <c r="B41" s="9"/>
      <c r="C41" s="4" t="str">
        <f>'F2 SAS'!C41</f>
        <v>Aide socio-familiale en formation</v>
      </c>
      <c r="D41" s="249">
        <f>'F2 SAS'!D41+'F2 FHL'!D41+'F2 ETAT-COMMUNAL'!D41</f>
        <v>0</v>
      </c>
      <c r="E41" s="106"/>
      <c r="F41" s="249">
        <f>'F2 SAS'!F41+'F2 FHL'!F41+'F2 ETAT-COMMUNAL'!F41</f>
        <v>0</v>
      </c>
      <c r="G41" s="34" t="str">
        <f t="shared" si="6"/>
        <v>OK</v>
      </c>
      <c r="I41" s="249">
        <f>'F2 SAS'!I41+'F2 FHL'!I41+'F2 ETAT-COMMUNAL'!I41</f>
        <v>0</v>
      </c>
      <c r="K41" s="78" t="str">
        <f>IF(D41="",IF(I41="","OK","erreur"),IF(I41&lt;&gt;"","OK","erreur"))</f>
        <v>OK</v>
      </c>
      <c r="M41" s="77">
        <f>IFERROR(+I41*M$60/I$60,0)</f>
        <v>0</v>
      </c>
    </row>
    <row r="42" spans="2:13" ht="15" customHeight="1">
      <c r="B42" s="9"/>
      <c r="C42" s="4" t="str">
        <f>'F2 SAS'!C42</f>
        <v>Salarié non diplômé</v>
      </c>
      <c r="D42" s="249">
        <f>'F2 SAS'!D42+'F2 FHL'!D42+'F2 ETAT-COMMUNAL'!D42</f>
        <v>0</v>
      </c>
      <c r="E42" s="106"/>
      <c r="F42" s="249">
        <f>'F2 SAS'!F42+'F2 FHL'!F42+'F2 ETAT-COMMUNAL'!F42</f>
        <v>0</v>
      </c>
      <c r="G42" s="34" t="str">
        <f t="shared" si="6"/>
        <v>OK</v>
      </c>
      <c r="I42" s="249">
        <f>'F2 SAS'!I42+'F2 FHL'!I42+'F2 ETAT-COMMUNAL'!I42</f>
        <v>0</v>
      </c>
      <c r="K42" s="78" t="str">
        <f>IF(D42="",IF(I42="","OK","erreur"),IF(I42&lt;&gt;"","OK","erreur"))</f>
        <v>OK</v>
      </c>
      <c r="M42" s="77">
        <f>IFERROR(+I42*M$60/I$60,0)</f>
        <v>0</v>
      </c>
    </row>
    <row r="43" spans="2:13" ht="15" customHeight="1">
      <c r="B43" s="5" t="s">
        <v>18</v>
      </c>
      <c r="C43" s="6"/>
      <c r="D43" s="107"/>
      <c r="E43" s="106"/>
      <c r="F43" s="26"/>
      <c r="G43" s="25"/>
      <c r="I43" s="93"/>
      <c r="K43" s="17"/>
      <c r="M43" s="93"/>
    </row>
    <row r="44" spans="2:13" ht="15" customHeight="1">
      <c r="B44" s="7"/>
      <c r="C44" s="2" t="str">
        <f>'F2 SAS'!C44</f>
        <v>Universitaire</v>
      </c>
      <c r="D44" s="249">
        <f>'F2 SAS'!D44+'F2 FHL'!D44+'F2 ETAT-COMMUNAL'!D44</f>
        <v>0</v>
      </c>
      <c r="E44" s="106"/>
      <c r="F44" s="249">
        <f>'F2 SAS'!F44+'F2 FHL'!F44+'F2 ETAT-COMMUNAL'!F44</f>
        <v>0</v>
      </c>
      <c r="G44" s="34" t="str">
        <f t="shared" ref="G44:G51" si="7">IF(D44=0,"OK",IF(AND(D44&gt;0,F44&lt;&gt;"",F44=INT(F44),INT(F44)&gt;=D44),"OK","erreur"))</f>
        <v>OK</v>
      </c>
      <c r="I44" s="249">
        <f>'F2 SAS'!I44+'F2 FHL'!I44+'F2 ETAT-COMMUNAL'!I44</f>
        <v>0</v>
      </c>
      <c r="K44" s="78" t="str">
        <f t="shared" ref="K44:K51" si="8">IF(D44="",IF(I44="","OK","erreur"),IF(I44&lt;&gt;"","OK","erreur"))</f>
        <v>OK</v>
      </c>
      <c r="M44" s="77">
        <f t="shared" ref="M44:M51" si="9">IFERROR(+I44*M$60/I$60,0)</f>
        <v>0</v>
      </c>
    </row>
    <row r="45" spans="2:13" ht="15" customHeight="1">
      <c r="B45" s="7"/>
      <c r="C45" s="2" t="str">
        <f>'F2 SAS'!C45</f>
        <v>Bachelor</v>
      </c>
      <c r="D45" s="249">
        <f>'F2 SAS'!D45+'F2 FHL'!D45+'F2 ETAT-COMMUNAL'!D45</f>
        <v>0</v>
      </c>
      <c r="E45" s="106"/>
      <c r="F45" s="249">
        <f>'F2 SAS'!F45+'F2 FHL'!F45+'F2 ETAT-COMMUNAL'!F45</f>
        <v>0</v>
      </c>
      <c r="G45" s="34" t="str">
        <f t="shared" si="7"/>
        <v>OK</v>
      </c>
      <c r="I45" s="249">
        <f>'F2 SAS'!I45+'F2 FHL'!I45+'F2 ETAT-COMMUNAL'!I45</f>
        <v>0</v>
      </c>
      <c r="K45" s="78" t="str">
        <f t="shared" si="8"/>
        <v>OK</v>
      </c>
      <c r="M45" s="77">
        <f t="shared" si="9"/>
        <v>0</v>
      </c>
    </row>
    <row r="46" spans="2:13" ht="15" customHeight="1">
      <c r="B46" s="7"/>
      <c r="C46" s="2" t="str">
        <f>'F2 SAS'!C46</f>
        <v>BTS</v>
      </c>
      <c r="D46" s="249">
        <f>'F2 SAS'!D46+'F2 FHL'!D46+'F2 ETAT-COMMUNAL'!D46</f>
        <v>0</v>
      </c>
      <c r="E46" s="106"/>
      <c r="F46" s="249">
        <f>'F2 SAS'!F46+'F2 FHL'!F46+'F2 ETAT-COMMUNAL'!F46</f>
        <v>0</v>
      </c>
      <c r="G46" s="34" t="str">
        <f t="shared" si="7"/>
        <v>OK</v>
      </c>
      <c r="I46" s="249">
        <f>'F2 SAS'!I46+'F2 FHL'!I46+'F2 ETAT-COMMUNAL'!I46</f>
        <v>0</v>
      </c>
      <c r="K46" s="78" t="str">
        <f t="shared" si="8"/>
        <v>OK</v>
      </c>
      <c r="M46" s="77">
        <f t="shared" si="9"/>
        <v>0</v>
      </c>
    </row>
    <row r="47" spans="2:13" ht="15" customHeight="1">
      <c r="B47" s="7"/>
      <c r="C47" s="2" t="str">
        <f>'F2 SAS'!C47</f>
        <v>Bac</v>
      </c>
      <c r="D47" s="249">
        <f>'F2 SAS'!D47+'F2 FHL'!D47+'F2 ETAT-COMMUNAL'!D47</f>
        <v>0</v>
      </c>
      <c r="E47" s="106"/>
      <c r="F47" s="249">
        <f>'F2 SAS'!F47+'F2 FHL'!F47+'F2 ETAT-COMMUNAL'!F47</f>
        <v>0</v>
      </c>
      <c r="G47" s="34" t="str">
        <f t="shared" si="7"/>
        <v>OK</v>
      </c>
      <c r="I47" s="249">
        <f>'F2 SAS'!I47+'F2 FHL'!I47+'F2 ETAT-COMMUNAL'!I47</f>
        <v>0</v>
      </c>
      <c r="K47" s="78" t="str">
        <f t="shared" si="8"/>
        <v>OK</v>
      </c>
      <c r="M47" s="77">
        <f t="shared" si="9"/>
        <v>0</v>
      </c>
    </row>
    <row r="48" spans="2:13" ht="15" customHeight="1">
      <c r="B48" s="7"/>
      <c r="C48" s="2" t="str">
        <f>'F2 SAS'!C48</f>
        <v>Salarié avec 3ième sec. ou ens. moyen</v>
      </c>
      <c r="D48" s="249">
        <f>'F2 SAS'!D48+'F2 FHL'!D48+'F2 ETAT-COMMUNAL'!D48</f>
        <v>0</v>
      </c>
      <c r="E48" s="106"/>
      <c r="F48" s="249">
        <f>'F2 SAS'!F48+'F2 FHL'!F48+'F2 ETAT-COMMUNAL'!F48</f>
        <v>0</v>
      </c>
      <c r="G48" s="34" t="str">
        <f t="shared" si="7"/>
        <v>OK</v>
      </c>
      <c r="I48" s="249">
        <f>'F2 SAS'!I48+'F2 FHL'!I48+'F2 ETAT-COMMUNAL'!I48</f>
        <v>0</v>
      </c>
      <c r="K48" s="78" t="str">
        <f t="shared" si="8"/>
        <v>OK</v>
      </c>
      <c r="M48" s="77">
        <f t="shared" si="9"/>
        <v>0</v>
      </c>
    </row>
    <row r="49" spans="2:13" ht="15" customHeight="1">
      <c r="B49" s="7"/>
      <c r="C49" s="2" t="str">
        <f>'F2 SAS'!C49</f>
        <v>Salarié avec 5ième sec. ou 9ième moyen</v>
      </c>
      <c r="D49" s="249">
        <f>'F2 SAS'!D49+'F2 FHL'!D49+'F2 ETAT-COMMUNAL'!D49</f>
        <v>0</v>
      </c>
      <c r="E49" s="106"/>
      <c r="F49" s="249">
        <f>'F2 SAS'!F49+'F2 FHL'!F49+'F2 ETAT-COMMUNAL'!F49</f>
        <v>0</v>
      </c>
      <c r="G49" s="34" t="str">
        <f t="shared" si="7"/>
        <v>OK</v>
      </c>
      <c r="I49" s="249">
        <f>'F2 SAS'!I49+'F2 FHL'!I49+'F2 ETAT-COMMUNAL'!I49</f>
        <v>0</v>
      </c>
      <c r="K49" s="78" t="str">
        <f t="shared" si="8"/>
        <v>OK</v>
      </c>
      <c r="M49" s="77">
        <f t="shared" si="9"/>
        <v>0</v>
      </c>
    </row>
    <row r="50" spans="2:13" ht="15" customHeight="1">
      <c r="B50" s="7"/>
      <c r="C50" s="2" t="str">
        <f>'F2 SAS'!C50</f>
        <v>Salarié sans 5ième sec. ou 9ième moyen</v>
      </c>
      <c r="D50" s="249">
        <f>'F2 SAS'!D50+'F2 FHL'!D50+'F2 ETAT-COMMUNAL'!D50</f>
        <v>0</v>
      </c>
      <c r="E50" s="106"/>
      <c r="F50" s="249">
        <f>'F2 SAS'!F50+'F2 FHL'!F50+'F2 ETAT-COMMUNAL'!F50</f>
        <v>0</v>
      </c>
      <c r="G50" s="34" t="str">
        <f t="shared" si="7"/>
        <v>OK</v>
      </c>
      <c r="I50" s="249">
        <f>'F2 SAS'!I50+'F2 FHL'!I50+'F2 ETAT-COMMUNAL'!I50</f>
        <v>0</v>
      </c>
      <c r="K50" s="78" t="str">
        <f t="shared" si="8"/>
        <v>OK</v>
      </c>
      <c r="M50" s="77">
        <f t="shared" si="9"/>
        <v>0</v>
      </c>
    </row>
    <row r="51" spans="2:13" ht="15" customHeight="1">
      <c r="B51" s="7"/>
      <c r="C51" s="2" t="str">
        <f>'F2 SAS'!C51</f>
        <v>Salarié non diplômé</v>
      </c>
      <c r="D51" s="249">
        <f>'F2 SAS'!D51+'F2 FHL'!D51+'F2 ETAT-COMMUNAL'!D51</f>
        <v>0</v>
      </c>
      <c r="E51" s="106"/>
      <c r="F51" s="249">
        <f>'F2 SAS'!F51+'F2 FHL'!F51+'F2 ETAT-COMMUNAL'!F51</f>
        <v>0</v>
      </c>
      <c r="G51" s="34" t="str">
        <f t="shared" si="7"/>
        <v>OK</v>
      </c>
      <c r="I51" s="249">
        <f>'F2 SAS'!I51+'F2 FHL'!I51+'F2 ETAT-COMMUNAL'!I51</f>
        <v>0</v>
      </c>
      <c r="K51" s="78" t="str">
        <f t="shared" si="8"/>
        <v>OK</v>
      </c>
      <c r="M51" s="77">
        <f t="shared" si="9"/>
        <v>0</v>
      </c>
    </row>
    <row r="52" spans="2:13" ht="15" customHeight="1">
      <c r="B52" s="5" t="s">
        <v>34</v>
      </c>
      <c r="C52" s="6"/>
      <c r="D52" s="107"/>
      <c r="E52" s="106"/>
      <c r="F52" s="26"/>
      <c r="G52" s="25"/>
      <c r="I52" s="26"/>
      <c r="K52" s="17"/>
      <c r="M52" s="93"/>
    </row>
    <row r="53" spans="2:13" ht="15" customHeight="1">
      <c r="B53" s="9"/>
      <c r="C53" s="4" t="str">
        <f>'F2 SAS'!C53</f>
        <v>Salarié avec CATP ou CAP</v>
      </c>
      <c r="D53" s="249">
        <f>'F2 SAS'!D53+'F2 FHL'!D53+'F2 ETAT-COMMUNAL'!D53</f>
        <v>0</v>
      </c>
      <c r="E53" s="106"/>
      <c r="F53" s="249">
        <f>'F2 SAS'!F53+'F2 FHL'!F53+'F2 ETAT-COMMUNAL'!F53</f>
        <v>0</v>
      </c>
      <c r="G53" s="34" t="str">
        <f t="shared" ref="G53:G58" si="10">IF(D53=0,"OK",IF(AND(D53&gt;0,F53&lt;&gt;"",F53=INT(F53),INT(F53)&gt;=D53),"OK","erreur"))</f>
        <v>OK</v>
      </c>
      <c r="I53" s="249">
        <f>'F2 SAS'!I53+'F2 FHL'!I53+'F2 ETAT-COMMUNAL'!I53</f>
        <v>0</v>
      </c>
      <c r="K53" s="78" t="str">
        <f t="shared" ref="K53:K58" si="11">IF(D53="",IF(I53="","OK","erreur"),IF(I53&lt;&gt;"","OK","erreur"))</f>
        <v>OK</v>
      </c>
      <c r="M53" s="77">
        <f t="shared" ref="M53:M58" si="12">IFERROR(+I53*M$60/I$60,0)</f>
        <v>0</v>
      </c>
    </row>
    <row r="54" spans="2:13" ht="15" customHeight="1">
      <c r="B54" s="9"/>
      <c r="C54" s="4" t="str">
        <f>'F2 SAS'!C54</f>
        <v>Salarié sans CATP</v>
      </c>
      <c r="D54" s="249">
        <f>'F2 SAS'!D54+'F2 FHL'!D54+'F2 ETAT-COMMUNAL'!D54</f>
        <v>0</v>
      </c>
      <c r="E54" s="106"/>
      <c r="F54" s="249">
        <f>'F2 SAS'!F54+'F2 FHL'!F54+'F2 ETAT-COMMUNAL'!F54</f>
        <v>0</v>
      </c>
      <c r="G54" s="34" t="str">
        <f t="shared" si="10"/>
        <v>OK</v>
      </c>
      <c r="I54" s="249">
        <f>'F2 SAS'!I54+'F2 FHL'!I54+'F2 ETAT-COMMUNAL'!I54</f>
        <v>0</v>
      </c>
      <c r="K54" s="78" t="str">
        <f t="shared" si="11"/>
        <v>OK</v>
      </c>
      <c r="M54" s="77">
        <f t="shared" si="12"/>
        <v>0</v>
      </c>
    </row>
    <row r="55" spans="2:13" ht="15" customHeight="1">
      <c r="B55" s="9"/>
      <c r="C55" s="4" t="str">
        <f>'F2 SAS'!C55</f>
        <v>Salarié non diplômé - Nettoyage</v>
      </c>
      <c r="D55" s="249">
        <f>'F2 SAS'!D55+'F2 FHL'!D55+'F2 ETAT-COMMUNAL'!D55</f>
        <v>0</v>
      </c>
      <c r="E55" s="106"/>
      <c r="F55" s="249">
        <f>'F2 SAS'!F55+'F2 FHL'!F55+'F2 ETAT-COMMUNAL'!F55</f>
        <v>0</v>
      </c>
      <c r="G55" s="34" t="str">
        <f t="shared" si="10"/>
        <v>OK</v>
      </c>
      <c r="I55" s="249">
        <f>'F2 SAS'!I55+'F2 FHL'!I55+'F2 ETAT-COMMUNAL'!I55</f>
        <v>0</v>
      </c>
      <c r="K55" s="78" t="str">
        <f t="shared" si="11"/>
        <v>OK</v>
      </c>
      <c r="M55" s="77">
        <f t="shared" si="12"/>
        <v>0</v>
      </c>
    </row>
    <row r="56" spans="2:13" ht="15" customHeight="1">
      <c r="B56" s="9"/>
      <c r="C56" s="4" t="str">
        <f>'F2 SAS'!C56</f>
        <v>Salarié non diplômé - Aide cuisinière</v>
      </c>
      <c r="D56" s="249">
        <f>'F2 SAS'!D56+'F2 FHL'!D56+'F2 ETAT-COMMUNAL'!D56</f>
        <v>0</v>
      </c>
      <c r="E56" s="106"/>
      <c r="F56" s="249">
        <f>'F2 SAS'!F56+'F2 FHL'!F56+'F2 ETAT-COMMUNAL'!F56</f>
        <v>0</v>
      </c>
      <c r="G56" s="34" t="str">
        <f t="shared" si="10"/>
        <v>OK</v>
      </c>
      <c r="I56" s="249">
        <f>'F2 SAS'!I56+'F2 FHL'!I56+'F2 ETAT-COMMUNAL'!I56</f>
        <v>0</v>
      </c>
      <c r="K56" s="78" t="str">
        <f t="shared" si="11"/>
        <v>OK</v>
      </c>
      <c r="M56" s="77">
        <f t="shared" si="12"/>
        <v>0</v>
      </c>
    </row>
    <row r="57" spans="2:13" ht="15" customHeight="1">
      <c r="B57" s="9"/>
      <c r="C57" s="4" t="str">
        <f>'F2 SAS'!C57</f>
        <v>Salarié non diplômé - Lingère</v>
      </c>
      <c r="D57" s="249">
        <f>'F2 SAS'!D57+'F2 FHL'!D57+'F2 ETAT-COMMUNAL'!D57</f>
        <v>0</v>
      </c>
      <c r="E57" s="106"/>
      <c r="F57" s="249">
        <f>'F2 SAS'!F57+'F2 FHL'!F57+'F2 ETAT-COMMUNAL'!F57</f>
        <v>0</v>
      </c>
      <c r="G57" s="34" t="str">
        <f t="shared" si="10"/>
        <v>OK</v>
      </c>
      <c r="I57" s="249">
        <f>'F2 SAS'!I57+'F2 FHL'!I57+'F2 ETAT-COMMUNAL'!I57</f>
        <v>0</v>
      </c>
      <c r="K57" s="78" t="str">
        <f t="shared" si="11"/>
        <v>OK</v>
      </c>
      <c r="M57" s="77">
        <f t="shared" si="12"/>
        <v>0</v>
      </c>
    </row>
    <row r="58" spans="2:13" ht="15" customHeight="1">
      <c r="B58" s="12"/>
      <c r="C58" s="28" t="str">
        <f>'F2 SAS'!C58</f>
        <v>Salarié non diplômé - Chauffeur</v>
      </c>
      <c r="D58" s="249">
        <f>'F2 SAS'!D58+'F2 FHL'!D58+'F2 ETAT-COMMUNAL'!D58</f>
        <v>0</v>
      </c>
      <c r="E58" s="106"/>
      <c r="F58" s="249">
        <f>'F2 SAS'!F58+'F2 FHL'!F58+'F2 ETAT-COMMUNAL'!F58</f>
        <v>0</v>
      </c>
      <c r="G58" s="34" t="str">
        <f t="shared" si="10"/>
        <v>OK</v>
      </c>
      <c r="I58" s="249">
        <f>'F2 SAS'!I58+'F2 FHL'!I58+'F2 ETAT-COMMUNAL'!I58</f>
        <v>0</v>
      </c>
      <c r="K58" s="78" t="str">
        <f t="shared" si="11"/>
        <v>OK</v>
      </c>
      <c r="M58" s="77">
        <f t="shared" si="12"/>
        <v>0</v>
      </c>
    </row>
    <row r="59" spans="2:13" ht="15" customHeight="1">
      <c r="D59" s="110"/>
      <c r="E59" s="106"/>
      <c r="F59" s="29"/>
      <c r="I59" s="29"/>
      <c r="K59" s="18"/>
      <c r="M59" s="29"/>
    </row>
    <row r="60" spans="2:13" ht="15" customHeight="1">
      <c r="B60" s="8" t="s">
        <v>24</v>
      </c>
      <c r="C60" s="30"/>
      <c r="D60" s="94">
        <f>SUM(D17:D58)</f>
        <v>0</v>
      </c>
      <c r="E60" s="106"/>
      <c r="F60" s="94">
        <f>SUM(F17:F58)</f>
        <v>0</v>
      </c>
      <c r="G60" s="34" t="str">
        <f>IF(D60=0,"OK",IF(AND(D60&gt;0,F60&lt;&gt;"",F60=INT(F60),INT(F60)&gt;=D60),"OK","erreur"))</f>
        <v>OK</v>
      </c>
      <c r="I60" s="94">
        <f>SUM(I17:I58)</f>
        <v>0</v>
      </c>
      <c r="K60" s="78" t="str">
        <f>IF(D60="",IF(I60="","OK","erreur"),IF(I60&lt;&gt;"","OK","erreur"))</f>
        <v>OK</v>
      </c>
      <c r="M60" s="94">
        <f>+D70</f>
        <v>0</v>
      </c>
    </row>
    <row r="61" spans="2:13" ht="15" customHeight="1">
      <c r="B61" s="31"/>
      <c r="D61" s="33"/>
      <c r="E61" s="106"/>
      <c r="I61" s="32"/>
    </row>
    <row r="62" spans="2:13" ht="15" customHeight="1">
      <c r="B62" s="88" t="s">
        <v>66</v>
      </c>
      <c r="C62" s="85"/>
      <c r="D62" s="86">
        <f>'F2 SAS'!D62+'F2 FHL'!D62+'F2 ETAT-COMMUNAL'!D62</f>
        <v>0</v>
      </c>
    </row>
    <row r="63" spans="2:13" ht="15" customHeight="1" thickBot="1">
      <c r="B63" s="3"/>
      <c r="C63" s="3"/>
      <c r="D63" s="3"/>
    </row>
    <row r="64" spans="2:13" ht="15" customHeight="1">
      <c r="B64" s="315" t="s">
        <v>73</v>
      </c>
      <c r="C64" s="316"/>
      <c r="D64" s="334">
        <f>'F2 SAS'!D64+'F2 FHL'!D64+'F2 ETAT-COMMUNAL'!D64</f>
        <v>0</v>
      </c>
    </row>
    <row r="65" spans="2:13" ht="15" customHeight="1" thickBot="1">
      <c r="B65" s="317"/>
      <c r="C65" s="318"/>
      <c r="D65" s="335">
        <f>'F2 SAS'!D65+'F2 FHL'!D65+'F2 ETAT-COMMUNAL'!D65</f>
        <v>0</v>
      </c>
    </row>
    <row r="66" spans="2:13" ht="15" customHeight="1" thickBot="1">
      <c r="B66" s="87"/>
      <c r="C66" s="87"/>
      <c r="D66" s="27"/>
    </row>
    <row r="67" spans="2:13" ht="15" customHeight="1">
      <c r="B67" s="315" t="s">
        <v>74</v>
      </c>
      <c r="C67" s="316"/>
      <c r="D67" s="334">
        <f>'F2 SAS'!D67+'F2 FHL'!D67+'F2 ETAT-COMMUNAL'!D67</f>
        <v>0</v>
      </c>
    </row>
    <row r="68" spans="2:13" ht="15" customHeight="1" thickBot="1">
      <c r="B68" s="317"/>
      <c r="C68" s="318"/>
      <c r="D68" s="335">
        <f>'F2 SAS'!D68+'F2 FHL'!D68+'F2 ETAT-COMMUNAL'!D68</f>
        <v>0</v>
      </c>
    </row>
    <row r="69" spans="2:13" ht="15" customHeight="1">
      <c r="F69" s="91"/>
      <c r="G69" s="91"/>
    </row>
    <row r="70" spans="2:13" ht="15" customHeight="1">
      <c r="B70" s="88" t="s">
        <v>25</v>
      </c>
      <c r="C70" s="89"/>
      <c r="D70" s="86">
        <f>'F2 SAS'!D70+'F2 FHL'!D70+'F2 ETAT-COMMUNAL'!D70</f>
        <v>0</v>
      </c>
      <c r="F70" s="91"/>
      <c r="G70" s="91"/>
    </row>
    <row r="72" spans="2:13" ht="45" customHeight="1">
      <c r="B72" s="332" t="s">
        <v>1429</v>
      </c>
      <c r="C72" s="333"/>
      <c r="D72" s="251"/>
    </row>
    <row r="74" spans="2:13" ht="15" customHeight="1">
      <c r="B74" s="88" t="s">
        <v>124</v>
      </c>
      <c r="C74" s="89"/>
      <c r="D74" s="86">
        <f>D70-D72</f>
        <v>0</v>
      </c>
      <c r="F74" s="143" t="str">
        <f>IF(D74&lt;&gt;0,"Explication:","")</f>
        <v/>
      </c>
      <c r="G74" s="331"/>
      <c r="H74" s="331"/>
      <c r="I74" s="331"/>
      <c r="J74" s="331"/>
      <c r="K74" s="331"/>
      <c r="L74" s="331"/>
      <c r="M74" s="331"/>
    </row>
    <row r="75" spans="2:13" ht="15" customHeight="1">
      <c r="G75" s="331"/>
      <c r="H75" s="331"/>
      <c r="I75" s="331"/>
      <c r="J75" s="331"/>
      <c r="K75" s="331"/>
      <c r="L75" s="331"/>
      <c r="M75" s="331"/>
    </row>
    <row r="76" spans="2:13" ht="15" customHeight="1">
      <c r="G76" s="331"/>
      <c r="H76" s="331"/>
      <c r="I76" s="331"/>
      <c r="J76" s="331"/>
      <c r="K76" s="331"/>
      <c r="L76" s="331"/>
      <c r="M76" s="331"/>
    </row>
    <row r="77" spans="2:13" ht="15" customHeight="1">
      <c r="G77" s="331"/>
      <c r="H77" s="331"/>
      <c r="I77" s="331"/>
      <c r="J77" s="331"/>
      <c r="K77" s="331"/>
      <c r="L77" s="331"/>
      <c r="M77" s="331"/>
    </row>
  </sheetData>
  <sheetProtection algorithmName="SHA-512" hashValue="E7ItcZ248EYY5tt/lZB2rWQk2ZbvKHW/p5VCzYRR+8IRRaglUAdW6ZKHqaIHaiWdW/sUVeSP/cTF6RY+4acMLg==" saltValue="OyuKFauQq8fotHZJk5kK0Q==" spinCount="100000" sheet="1" objects="1" scenarios="1" selectLockedCells="1"/>
  <mergeCells count="17">
    <mergeCell ref="D12:D14"/>
    <mergeCell ref="M12:M14"/>
    <mergeCell ref="G12:G14"/>
    <mergeCell ref="I12:I14"/>
    <mergeCell ref="K12:K14"/>
    <mergeCell ref="F12:F14"/>
    <mergeCell ref="B2:M2"/>
    <mergeCell ref="B4:M4"/>
    <mergeCell ref="B5:M5"/>
    <mergeCell ref="D7:I7"/>
    <mergeCell ref="B8:C8"/>
    <mergeCell ref="G74:M77"/>
    <mergeCell ref="B72:C72"/>
    <mergeCell ref="B64:C65"/>
    <mergeCell ref="D64:D65"/>
    <mergeCell ref="B67:C68"/>
    <mergeCell ref="D67:D68"/>
  </mergeCells>
  <conditionalFormatting sqref="B2">
    <cfRule type="expression" dxfId="33" priority="22">
      <formula>$O$2="OK"</formula>
    </cfRule>
    <cfRule type="expression" dxfId="32" priority="31">
      <formula>$O$2="NOK"</formula>
    </cfRule>
  </conditionalFormatting>
  <conditionalFormatting sqref="M30 M37 M43 K17:K58 K60">
    <cfRule type="containsText" dxfId="31" priority="50" stopIfTrue="1" operator="containsText" text="ok">
      <formula>NOT(ISERROR(SEARCH("ok",K17)))</formula>
    </cfRule>
  </conditionalFormatting>
  <conditionalFormatting sqref="M30 M37 M43 K17:K60">
    <cfRule type="cellIs" dxfId="30" priority="49" stopIfTrue="1" operator="equal">
      <formula>"erreur"</formula>
    </cfRule>
  </conditionalFormatting>
  <conditionalFormatting sqref="M30 M37 M43 K17:K58 K60">
    <cfRule type="containsText" dxfId="29" priority="48" stopIfTrue="1" operator="containsText" text="erreur">
      <formula>NOT(ISERROR(SEARCH("erreur",K17)))</formula>
    </cfRule>
  </conditionalFormatting>
  <conditionalFormatting sqref="K31:K36 K53:K58 K17:K29 K38:K42 K44:K51 K60">
    <cfRule type="containsText" dxfId="28" priority="47" stopIfTrue="1" operator="containsText" text="OK">
      <formula>NOT(ISERROR(SEARCH("OK",K17)))</formula>
    </cfRule>
  </conditionalFormatting>
  <conditionalFormatting sqref="M52">
    <cfRule type="containsText" dxfId="27" priority="43" stopIfTrue="1" operator="containsText" text="ok">
      <formula>NOT(ISERROR(SEARCH("ok",M52)))</formula>
    </cfRule>
  </conditionalFormatting>
  <conditionalFormatting sqref="M52">
    <cfRule type="cellIs" dxfId="26" priority="42" stopIfTrue="1" operator="equal">
      <formula>"erreur"</formula>
    </cfRule>
  </conditionalFormatting>
  <conditionalFormatting sqref="M52">
    <cfRule type="containsText" dxfId="25" priority="41" stopIfTrue="1" operator="containsText" text="erreur">
      <formula>NOT(ISERROR(SEARCH("erreur",M52)))</formula>
    </cfRule>
  </conditionalFormatting>
  <conditionalFormatting sqref="G74:M77">
    <cfRule type="expression" dxfId="24" priority="7">
      <formula>($D$74&lt;&gt;0)</formula>
    </cfRule>
  </conditionalFormatting>
  <conditionalFormatting sqref="G18:G58">
    <cfRule type="containsText" dxfId="23" priority="6" stopIfTrue="1" operator="containsText" text="erreur">
      <formula>NOT(ISERROR(SEARCH("erreur",G18)))</formula>
    </cfRule>
  </conditionalFormatting>
  <conditionalFormatting sqref="G18:G29 G31:G36 G38:G42 G44:G51 G53:G58">
    <cfRule type="containsText" dxfId="22" priority="5" stopIfTrue="1" operator="containsText" text="OK">
      <formula>NOT(ISERROR(SEARCH("OK",G18)))</formula>
    </cfRule>
  </conditionalFormatting>
  <conditionalFormatting sqref="G60">
    <cfRule type="containsText" dxfId="21" priority="4" stopIfTrue="1" operator="containsText" text="erreur">
      <formula>NOT(ISERROR(SEARCH("erreur",G60)))</formula>
    </cfRule>
  </conditionalFormatting>
  <conditionalFormatting sqref="G60">
    <cfRule type="containsText" dxfId="20" priority="3" stopIfTrue="1" operator="containsText" text="OK">
      <formula>NOT(ISERROR(SEARCH("OK",G60)))</formula>
    </cfRule>
  </conditionalFormatting>
  <conditionalFormatting sqref="G17">
    <cfRule type="containsText" dxfId="19" priority="2" stopIfTrue="1" operator="containsText" text="erreur">
      <formula>NOT(ISERROR(SEARCH("erreur",G17)))</formula>
    </cfRule>
  </conditionalFormatting>
  <conditionalFormatting sqref="G17">
    <cfRule type="containsText" dxfId="18" priority="1" stopIfTrue="1" operator="containsText" text="OK">
      <formula>NOT(ISERROR(SEARCH("OK",G17)))</formula>
    </cfRule>
  </conditionalFormatting>
  <dataValidations count="1">
    <dataValidation type="decimal" operator="greaterThanOrEqual" showInputMessage="1" showErrorMessage="1" error="Le montant doit être supérieur ou égal à 0" sqref="D64 E64:E65 E67:E68 D67">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1"/>
  <sheetViews>
    <sheetView showGridLines="0" zoomScaleNormal="100" workbookViewId="0">
      <selection activeCell="D13" sqref="D13"/>
    </sheetView>
  </sheetViews>
  <sheetFormatPr baseColWidth="10" defaultColWidth="11.42578125" defaultRowHeight="15" customHeight="1"/>
  <cols>
    <col min="1" max="2" width="2.85546875" style="1" customWidth="1"/>
    <col min="3" max="3" width="37.140625" style="1" customWidth="1"/>
    <col min="4" max="4" width="14.28515625" style="1" customWidth="1"/>
    <col min="5" max="5" width="2.85546875" style="1" customWidth="1"/>
    <col min="6" max="8" width="14.28515625" style="1" customWidth="1"/>
    <col min="9" max="9" width="2.85546875" style="1" customWidth="1"/>
    <col min="10" max="10" width="14.28515625" style="1" customWidth="1"/>
    <col min="11" max="11" width="14.85546875" style="1" customWidth="1"/>
    <col min="12" max="12" width="5.42578125" style="1" customWidth="1"/>
    <col min="13" max="13" width="16.140625" style="1" customWidth="1"/>
    <col min="14" max="14" width="2.85546875" style="1" customWidth="1"/>
    <col min="15" max="16384" width="11.42578125" style="1"/>
  </cols>
  <sheetData>
    <row r="1" spans="2:15" ht="15" customHeight="1" thickBot="1"/>
    <row r="2" spans="2:15" s="18" customFormat="1" ht="60" customHeight="1" thickBot="1">
      <c r="B2" s="297" t="s">
        <v>155</v>
      </c>
      <c r="C2" s="298"/>
      <c r="D2" s="298"/>
      <c r="E2" s="298"/>
      <c r="F2" s="298"/>
      <c r="G2" s="298"/>
      <c r="H2" s="298"/>
      <c r="I2" s="298"/>
      <c r="J2" s="298"/>
      <c r="K2" s="298"/>
      <c r="L2" s="298"/>
      <c r="M2" s="299"/>
      <c r="N2" s="101"/>
      <c r="O2" s="18" t="str">
        <f>IF(D56=0,"OK",IF(OR(G60="",F60=""),"NOK","OK"))</f>
        <v>OK</v>
      </c>
    </row>
    <row r="3" spans="2:15" ht="20.100000000000001" customHeight="1"/>
    <row r="4" spans="2:15" ht="15" customHeight="1">
      <c r="B4" s="10" t="s">
        <v>63</v>
      </c>
      <c r="C4" s="92"/>
      <c r="D4" s="341">
        <f>'F1'!C7</f>
        <v>0</v>
      </c>
      <c r="E4" s="341"/>
      <c r="F4" s="341"/>
      <c r="G4" s="341"/>
      <c r="H4" s="341"/>
      <c r="I4" s="341"/>
      <c r="J4" s="341"/>
      <c r="K4" s="341"/>
      <c r="L4" s="341"/>
      <c r="M4" s="341"/>
    </row>
    <row r="5" spans="2:15" ht="15" customHeight="1">
      <c r="B5" s="83"/>
      <c r="C5" s="4"/>
      <c r="D5" s="84"/>
      <c r="E5" s="2"/>
    </row>
    <row r="6" spans="2:15" ht="15" customHeight="1">
      <c r="B6" s="4"/>
      <c r="C6" s="4"/>
      <c r="D6" s="4"/>
      <c r="E6" s="2"/>
    </row>
    <row r="7" spans="2:15" ht="15" customHeight="1">
      <c r="B7" s="2"/>
      <c r="C7" s="2"/>
      <c r="D7" s="2"/>
      <c r="E7" s="2"/>
    </row>
    <row r="8" spans="2:15" s="18" customFormat="1" ht="22.5" customHeight="1">
      <c r="B8" s="2"/>
      <c r="C8" s="2"/>
      <c r="D8" s="306" t="s">
        <v>77</v>
      </c>
      <c r="F8" s="306" t="s">
        <v>1430</v>
      </c>
      <c r="G8" s="306" t="s">
        <v>156</v>
      </c>
      <c r="H8" s="306" t="s">
        <v>157</v>
      </c>
      <c r="J8" s="312" t="s">
        <v>78</v>
      </c>
    </row>
    <row r="9" spans="2:15" s="18" customFormat="1" ht="22.5" customHeight="1">
      <c r="B9" s="2"/>
      <c r="C9" s="2"/>
      <c r="D9" s="307"/>
      <c r="F9" s="307"/>
      <c r="G9" s="307"/>
      <c r="H9" s="307"/>
      <c r="J9" s="313"/>
    </row>
    <row r="10" spans="2:15" s="18" customFormat="1" ht="22.5" customHeight="1">
      <c r="B10" s="2"/>
      <c r="C10" s="2"/>
      <c r="D10" s="308"/>
      <c r="F10" s="308"/>
      <c r="G10" s="308"/>
      <c r="H10" s="308"/>
      <c r="J10" s="314"/>
    </row>
    <row r="11" spans="2:15" ht="15" customHeight="1">
      <c r="B11" s="5" t="s">
        <v>65</v>
      </c>
      <c r="C11" s="6"/>
      <c r="D11" s="35"/>
      <c r="F11" s="21"/>
      <c r="G11" s="21"/>
      <c r="H11" s="21"/>
      <c r="J11" s="23"/>
    </row>
    <row r="12" spans="2:15" ht="15" customHeight="1">
      <c r="B12" s="5"/>
      <c r="C12" s="24" t="s">
        <v>0</v>
      </c>
      <c r="D12" s="35"/>
      <c r="F12" s="21"/>
      <c r="G12" s="21"/>
      <c r="H12" s="21"/>
      <c r="J12" s="23"/>
    </row>
    <row r="13" spans="2:15" ht="15" customHeight="1">
      <c r="B13" s="133"/>
      <c r="C13" s="2" t="s">
        <v>1</v>
      </c>
      <c r="D13" s="105"/>
      <c r="F13" s="105"/>
      <c r="G13" s="105"/>
      <c r="H13" s="77">
        <f>F13-G13</f>
        <v>0</v>
      </c>
      <c r="J13" s="78" t="str">
        <f>IF(D13="",IF(F13="","OK","erreur"),IF(AND(G13&lt;&gt;"",G13&lt;F13),"OK","erreur"))</f>
        <v>OK</v>
      </c>
    </row>
    <row r="14" spans="2:15" ht="15" customHeight="1">
      <c r="B14" s="7"/>
      <c r="C14" s="2" t="s">
        <v>75</v>
      </c>
      <c r="D14" s="105"/>
      <c r="F14" s="105"/>
      <c r="G14" s="105"/>
      <c r="H14" s="77">
        <f t="shared" ref="H14:H25" si="0">F14-G14</f>
        <v>0</v>
      </c>
      <c r="J14" s="78" t="str">
        <f t="shared" ref="J14:J25" si="1">IF(D14="",IF(F14="","OK","erreur"),IF(AND(G14&lt;&gt;"",G14&lt;F14),"OK","erreur"))</f>
        <v>OK</v>
      </c>
    </row>
    <row r="15" spans="2:15" ht="15" customHeight="1">
      <c r="B15" s="7"/>
      <c r="C15" s="2" t="s">
        <v>2</v>
      </c>
      <c r="D15" s="105"/>
      <c r="F15" s="105"/>
      <c r="G15" s="105"/>
      <c r="H15" s="77">
        <f t="shared" si="0"/>
        <v>0</v>
      </c>
      <c r="J15" s="78" t="str">
        <f t="shared" si="1"/>
        <v>OK</v>
      </c>
    </row>
    <row r="16" spans="2:15" ht="15" customHeight="1">
      <c r="B16" s="7"/>
      <c r="C16" s="2" t="s">
        <v>3</v>
      </c>
      <c r="D16" s="105"/>
      <c r="F16" s="105"/>
      <c r="G16" s="105"/>
      <c r="H16" s="77">
        <f t="shared" si="0"/>
        <v>0</v>
      </c>
      <c r="J16" s="78" t="str">
        <f t="shared" si="1"/>
        <v>OK</v>
      </c>
    </row>
    <row r="17" spans="2:10" ht="15" customHeight="1">
      <c r="B17" s="7"/>
      <c r="C17" s="2" t="s">
        <v>4</v>
      </c>
      <c r="D17" s="105"/>
      <c r="F17" s="105"/>
      <c r="G17" s="105"/>
      <c r="H17" s="77">
        <f t="shared" si="0"/>
        <v>0</v>
      </c>
      <c r="J17" s="78" t="str">
        <f t="shared" si="1"/>
        <v>OK</v>
      </c>
    </row>
    <row r="18" spans="2:10" ht="15" customHeight="1">
      <c r="B18" s="7"/>
      <c r="C18" s="2" t="s">
        <v>5</v>
      </c>
      <c r="D18" s="105"/>
      <c r="F18" s="105"/>
      <c r="G18" s="105"/>
      <c r="H18" s="77">
        <f t="shared" si="0"/>
        <v>0</v>
      </c>
      <c r="J18" s="78" t="str">
        <f t="shared" si="1"/>
        <v>OK</v>
      </c>
    </row>
    <row r="19" spans="2:10" ht="15" customHeight="1">
      <c r="B19" s="7"/>
      <c r="C19" s="2" t="s">
        <v>6</v>
      </c>
      <c r="D19" s="105"/>
      <c r="F19" s="105"/>
      <c r="G19" s="105"/>
      <c r="H19" s="77">
        <f t="shared" si="0"/>
        <v>0</v>
      </c>
      <c r="J19" s="78" t="str">
        <f t="shared" si="1"/>
        <v>OK</v>
      </c>
    </row>
    <row r="20" spans="2:10" ht="15" customHeight="1">
      <c r="B20" s="7"/>
      <c r="C20" s="2" t="s">
        <v>7</v>
      </c>
      <c r="D20" s="105"/>
      <c r="F20" s="105"/>
      <c r="G20" s="105"/>
      <c r="H20" s="77">
        <f t="shared" si="0"/>
        <v>0</v>
      </c>
      <c r="J20" s="78" t="str">
        <f t="shared" si="1"/>
        <v>OK</v>
      </c>
    </row>
    <row r="21" spans="2:10" ht="15" customHeight="1">
      <c r="B21" s="7"/>
      <c r="C21" s="2" t="s">
        <v>40</v>
      </c>
      <c r="D21" s="105"/>
      <c r="F21" s="105"/>
      <c r="G21" s="105"/>
      <c r="H21" s="77">
        <f t="shared" si="0"/>
        <v>0</v>
      </c>
      <c r="J21" s="78" t="str">
        <f t="shared" si="1"/>
        <v>OK</v>
      </c>
    </row>
    <row r="22" spans="2:10" ht="15" customHeight="1">
      <c r="B22" s="7"/>
      <c r="C22" s="2" t="s">
        <v>8</v>
      </c>
      <c r="D22" s="105"/>
      <c r="F22" s="105"/>
      <c r="G22" s="105"/>
      <c r="H22" s="77">
        <f t="shared" si="0"/>
        <v>0</v>
      </c>
      <c r="J22" s="78" t="str">
        <f t="shared" si="1"/>
        <v>OK</v>
      </c>
    </row>
    <row r="23" spans="2:10" ht="15" customHeight="1">
      <c r="B23" s="7"/>
      <c r="C23" s="2" t="s">
        <v>9</v>
      </c>
      <c r="D23" s="105"/>
      <c r="F23" s="105"/>
      <c r="G23" s="105"/>
      <c r="H23" s="77">
        <f t="shared" si="0"/>
        <v>0</v>
      </c>
      <c r="J23" s="78" t="str">
        <f t="shared" si="1"/>
        <v>OK</v>
      </c>
    </row>
    <row r="24" spans="2:10" ht="15" customHeight="1">
      <c r="B24" s="7"/>
      <c r="C24" s="2" t="s">
        <v>10</v>
      </c>
      <c r="D24" s="105"/>
      <c r="F24" s="105"/>
      <c r="G24" s="105"/>
      <c r="H24" s="77">
        <f t="shared" si="0"/>
        <v>0</v>
      </c>
      <c r="J24" s="78" t="str">
        <f t="shared" si="1"/>
        <v>OK</v>
      </c>
    </row>
    <row r="25" spans="2:10" ht="15" customHeight="1">
      <c r="B25" s="7"/>
      <c r="C25" s="4" t="s">
        <v>11</v>
      </c>
      <c r="D25" s="105"/>
      <c r="F25" s="105"/>
      <c r="G25" s="105"/>
      <c r="H25" s="77">
        <f t="shared" si="0"/>
        <v>0</v>
      </c>
      <c r="J25" s="78" t="str">
        <f t="shared" si="1"/>
        <v>OK</v>
      </c>
    </row>
    <row r="26" spans="2:10" ht="15" customHeight="1">
      <c r="B26" s="5"/>
      <c r="C26" s="24" t="s">
        <v>12</v>
      </c>
      <c r="D26" s="107"/>
      <c r="F26" s="26"/>
      <c r="G26" s="26"/>
      <c r="H26" s="26"/>
      <c r="J26" s="17"/>
    </row>
    <row r="27" spans="2:10" ht="15" customHeight="1">
      <c r="B27" s="7"/>
      <c r="C27" s="2" t="s">
        <v>76</v>
      </c>
      <c r="D27" s="105"/>
      <c r="F27" s="105"/>
      <c r="G27" s="105"/>
      <c r="H27" s="77">
        <f t="shared" ref="H27:H32" si="2">F27-G27</f>
        <v>0</v>
      </c>
      <c r="J27" s="78" t="str">
        <f t="shared" ref="J27:J32" si="3">IF(D27="",IF(F27="","OK","erreur"),IF(AND(G27&lt;&gt;"",G27&lt;F27),"OK","erreur"))</f>
        <v>OK</v>
      </c>
    </row>
    <row r="28" spans="2:10" ht="15" customHeight="1">
      <c r="B28" s="7"/>
      <c r="C28" s="2" t="s">
        <v>13</v>
      </c>
      <c r="D28" s="105"/>
      <c r="F28" s="105"/>
      <c r="G28" s="105"/>
      <c r="H28" s="77">
        <f t="shared" si="2"/>
        <v>0</v>
      </c>
      <c r="J28" s="78" t="str">
        <f t="shared" si="3"/>
        <v>OK</v>
      </c>
    </row>
    <row r="29" spans="2:10" ht="15" customHeight="1">
      <c r="B29" s="7"/>
      <c r="C29" s="2" t="s">
        <v>14</v>
      </c>
      <c r="D29" s="105"/>
      <c r="F29" s="105"/>
      <c r="G29" s="105"/>
      <c r="H29" s="77">
        <f t="shared" si="2"/>
        <v>0</v>
      </c>
      <c r="J29" s="78" t="str">
        <f t="shared" si="3"/>
        <v>OK</v>
      </c>
    </row>
    <row r="30" spans="2:10" ht="15" customHeight="1">
      <c r="B30" s="7"/>
      <c r="C30" s="2" t="s">
        <v>15</v>
      </c>
      <c r="D30" s="105"/>
      <c r="F30" s="105"/>
      <c r="G30" s="105"/>
      <c r="H30" s="77">
        <f t="shared" si="2"/>
        <v>0</v>
      </c>
      <c r="J30" s="78" t="str">
        <f t="shared" si="3"/>
        <v>OK</v>
      </c>
    </row>
    <row r="31" spans="2:10" ht="15" customHeight="1">
      <c r="B31" s="7"/>
      <c r="C31" s="2" t="s">
        <v>16</v>
      </c>
      <c r="D31" s="105"/>
      <c r="F31" s="105"/>
      <c r="G31" s="105"/>
      <c r="H31" s="77">
        <f t="shared" si="2"/>
        <v>0</v>
      </c>
      <c r="J31" s="78" t="str">
        <f t="shared" si="3"/>
        <v>OK</v>
      </c>
    </row>
    <row r="32" spans="2:10" ht="15" customHeight="1">
      <c r="B32" s="7"/>
      <c r="C32" s="2" t="s">
        <v>126</v>
      </c>
      <c r="D32" s="105"/>
      <c r="F32" s="105"/>
      <c r="G32" s="105"/>
      <c r="H32" s="77">
        <f t="shared" si="2"/>
        <v>0</v>
      </c>
      <c r="J32" s="78" t="str">
        <f t="shared" si="3"/>
        <v>OK</v>
      </c>
    </row>
    <row r="33" spans="2:10" ht="15" customHeight="1">
      <c r="B33" s="5"/>
      <c r="C33" s="24" t="s">
        <v>21</v>
      </c>
      <c r="D33" s="107"/>
      <c r="F33" s="26"/>
      <c r="G33" s="26"/>
      <c r="H33" s="26"/>
      <c r="J33" s="17"/>
    </row>
    <row r="34" spans="2:10" ht="15" customHeight="1">
      <c r="B34" s="9"/>
      <c r="C34" s="4" t="s">
        <v>127</v>
      </c>
      <c r="D34" s="105"/>
      <c r="F34" s="105"/>
      <c r="G34" s="105"/>
      <c r="H34" s="77">
        <f t="shared" ref="H34:H38" si="4">F34-G34</f>
        <v>0</v>
      </c>
      <c r="J34" s="78" t="str">
        <f t="shared" ref="J34:J38" si="5">IF(D34="",IF(F34="","OK","erreur"),IF(AND(G34&lt;&gt;"",G34&lt;F34),"OK","erreur"))</f>
        <v>OK</v>
      </c>
    </row>
    <row r="35" spans="2:10" ht="15" customHeight="1">
      <c r="B35" s="9"/>
      <c r="C35" s="4" t="s">
        <v>39</v>
      </c>
      <c r="D35" s="105"/>
      <c r="F35" s="105"/>
      <c r="G35" s="105"/>
      <c r="H35" s="77">
        <f t="shared" si="4"/>
        <v>0</v>
      </c>
      <c r="J35" s="78" t="str">
        <f t="shared" si="5"/>
        <v>OK</v>
      </c>
    </row>
    <row r="36" spans="2:10" ht="15" customHeight="1">
      <c r="B36" s="9"/>
      <c r="C36" s="4" t="s">
        <v>55</v>
      </c>
      <c r="D36" s="105"/>
      <c r="F36" s="105"/>
      <c r="G36" s="105"/>
      <c r="H36" s="77">
        <f t="shared" si="4"/>
        <v>0</v>
      </c>
      <c r="J36" s="78" t="str">
        <f t="shared" si="5"/>
        <v>OK</v>
      </c>
    </row>
    <row r="37" spans="2:10" ht="15" customHeight="1">
      <c r="B37" s="9"/>
      <c r="C37" s="4" t="s">
        <v>17</v>
      </c>
      <c r="D37" s="105"/>
      <c r="F37" s="105"/>
      <c r="G37" s="105"/>
      <c r="H37" s="77">
        <f t="shared" si="4"/>
        <v>0</v>
      </c>
      <c r="J37" s="78" t="str">
        <f t="shared" si="5"/>
        <v>OK</v>
      </c>
    </row>
    <row r="38" spans="2:10" ht="15" customHeight="1">
      <c r="B38" s="9"/>
      <c r="C38" s="4" t="s">
        <v>126</v>
      </c>
      <c r="D38" s="105"/>
      <c r="F38" s="105"/>
      <c r="G38" s="105"/>
      <c r="H38" s="77">
        <f t="shared" si="4"/>
        <v>0</v>
      </c>
      <c r="J38" s="78" t="str">
        <f t="shared" si="5"/>
        <v>OK</v>
      </c>
    </row>
    <row r="39" spans="2:10" ht="15" customHeight="1">
      <c r="B39" s="5" t="s">
        <v>18</v>
      </c>
      <c r="C39" s="6"/>
      <c r="D39" s="107"/>
      <c r="F39" s="93"/>
      <c r="G39" s="93"/>
      <c r="H39" s="93"/>
      <c r="J39" s="17"/>
    </row>
    <row r="40" spans="2:10" ht="15" customHeight="1">
      <c r="B40" s="7"/>
      <c r="C40" s="2" t="s">
        <v>19</v>
      </c>
      <c r="D40" s="105"/>
      <c r="F40" s="105"/>
      <c r="G40" s="105"/>
      <c r="H40" s="77">
        <f t="shared" ref="H40:H47" si="6">F40-G40</f>
        <v>0</v>
      </c>
      <c r="J40" s="78" t="str">
        <f t="shared" ref="J40:J47" si="7">IF(D40="",IF(F40="","OK","erreur"),IF(AND(G40&lt;&gt;"",G40&lt;F40),"OK","erreur"))</f>
        <v>OK</v>
      </c>
    </row>
    <row r="41" spans="2:10" ht="15" customHeight="1">
      <c r="B41" s="7"/>
      <c r="C41" s="2" t="s">
        <v>56</v>
      </c>
      <c r="D41" s="105"/>
      <c r="F41" s="105"/>
      <c r="G41" s="105"/>
      <c r="H41" s="77">
        <f t="shared" si="6"/>
        <v>0</v>
      </c>
      <c r="J41" s="78" t="str">
        <f t="shared" si="7"/>
        <v>OK</v>
      </c>
    </row>
    <row r="42" spans="2:10" ht="15" customHeight="1">
      <c r="B42" s="7"/>
      <c r="C42" s="2" t="s">
        <v>57</v>
      </c>
      <c r="D42" s="105"/>
      <c r="F42" s="105"/>
      <c r="G42" s="105"/>
      <c r="H42" s="77">
        <f t="shared" si="6"/>
        <v>0</v>
      </c>
      <c r="J42" s="78" t="str">
        <f t="shared" si="7"/>
        <v>OK</v>
      </c>
    </row>
    <row r="43" spans="2:10" ht="15" customHeight="1">
      <c r="B43" s="7"/>
      <c r="C43" s="2" t="s">
        <v>20</v>
      </c>
      <c r="D43" s="105"/>
      <c r="F43" s="105"/>
      <c r="G43" s="105"/>
      <c r="H43" s="77">
        <f t="shared" si="6"/>
        <v>0</v>
      </c>
      <c r="J43" s="78" t="str">
        <f t="shared" si="7"/>
        <v>OK</v>
      </c>
    </row>
    <row r="44" spans="2:10" ht="15" customHeight="1">
      <c r="B44" s="7"/>
      <c r="C44" s="2" t="s">
        <v>131</v>
      </c>
      <c r="D44" s="105"/>
      <c r="F44" s="105"/>
      <c r="G44" s="105"/>
      <c r="H44" s="77">
        <f t="shared" si="6"/>
        <v>0</v>
      </c>
      <c r="J44" s="78" t="str">
        <f t="shared" si="7"/>
        <v>OK</v>
      </c>
    </row>
    <row r="45" spans="2:10" ht="15" customHeight="1">
      <c r="B45" s="7"/>
      <c r="C45" s="2" t="s">
        <v>129</v>
      </c>
      <c r="D45" s="105"/>
      <c r="F45" s="105"/>
      <c r="G45" s="105"/>
      <c r="H45" s="77">
        <f t="shared" si="6"/>
        <v>0</v>
      </c>
      <c r="J45" s="78" t="str">
        <f t="shared" si="7"/>
        <v>OK</v>
      </c>
    </row>
    <row r="46" spans="2:10" ht="15" customHeight="1">
      <c r="B46" s="7"/>
      <c r="C46" s="2" t="s">
        <v>130</v>
      </c>
      <c r="D46" s="105"/>
      <c r="F46" s="105"/>
      <c r="G46" s="105"/>
      <c r="H46" s="77">
        <f t="shared" si="6"/>
        <v>0</v>
      </c>
      <c r="J46" s="78" t="str">
        <f t="shared" si="7"/>
        <v>OK</v>
      </c>
    </row>
    <row r="47" spans="2:10" ht="15" customHeight="1">
      <c r="B47" s="7"/>
      <c r="C47" s="2" t="s">
        <v>126</v>
      </c>
      <c r="D47" s="105"/>
      <c r="F47" s="105"/>
      <c r="G47" s="105"/>
      <c r="H47" s="77">
        <f t="shared" si="6"/>
        <v>0</v>
      </c>
      <c r="J47" s="78" t="str">
        <f t="shared" si="7"/>
        <v>OK</v>
      </c>
    </row>
    <row r="48" spans="2:10" ht="15" customHeight="1">
      <c r="B48" s="5" t="s">
        <v>34</v>
      </c>
      <c r="C48" s="6"/>
      <c r="D48" s="107"/>
      <c r="F48" s="26"/>
      <c r="G48" s="26"/>
      <c r="H48" s="26"/>
      <c r="J48" s="17"/>
    </row>
    <row r="49" spans="2:10" ht="15" customHeight="1">
      <c r="B49" s="9"/>
      <c r="C49" s="4" t="s">
        <v>127</v>
      </c>
      <c r="D49" s="105"/>
      <c r="F49" s="105"/>
      <c r="G49" s="105"/>
      <c r="H49" s="77">
        <f t="shared" ref="H49:H54" si="8">F49-G49</f>
        <v>0</v>
      </c>
      <c r="J49" s="78" t="str">
        <f t="shared" ref="J49:J54" si="9">IF(D49="",IF(F49="","OK","erreur"),IF(AND(G49&lt;&gt;"",G49&lt;F49),"OK","erreur"))</f>
        <v>OK</v>
      </c>
    </row>
    <row r="50" spans="2:10" ht="15" customHeight="1">
      <c r="B50" s="9"/>
      <c r="C50" s="4" t="s">
        <v>128</v>
      </c>
      <c r="D50" s="105"/>
      <c r="F50" s="105"/>
      <c r="G50" s="105"/>
      <c r="H50" s="77">
        <f t="shared" si="8"/>
        <v>0</v>
      </c>
      <c r="J50" s="78" t="str">
        <f t="shared" si="9"/>
        <v>OK</v>
      </c>
    </row>
    <row r="51" spans="2:10" ht="15" customHeight="1">
      <c r="B51" s="9"/>
      <c r="C51" s="4" t="s">
        <v>1419</v>
      </c>
      <c r="D51" s="105"/>
      <c r="F51" s="105"/>
      <c r="G51" s="105"/>
      <c r="H51" s="77">
        <f t="shared" si="8"/>
        <v>0</v>
      </c>
      <c r="J51" s="78" t="str">
        <f t="shared" si="9"/>
        <v>OK</v>
      </c>
    </row>
    <row r="52" spans="2:10" ht="15" customHeight="1">
      <c r="B52" s="9"/>
      <c r="C52" s="4" t="s">
        <v>132</v>
      </c>
      <c r="D52" s="105"/>
      <c r="F52" s="105"/>
      <c r="G52" s="105"/>
      <c r="H52" s="77">
        <f t="shared" si="8"/>
        <v>0</v>
      </c>
      <c r="J52" s="78" t="str">
        <f t="shared" si="9"/>
        <v>OK</v>
      </c>
    </row>
    <row r="53" spans="2:10" ht="15" customHeight="1">
      <c r="B53" s="9"/>
      <c r="C53" s="4" t="s">
        <v>133</v>
      </c>
      <c r="D53" s="105"/>
      <c r="F53" s="105"/>
      <c r="G53" s="105"/>
      <c r="H53" s="77">
        <f t="shared" si="8"/>
        <v>0</v>
      </c>
      <c r="J53" s="78" t="str">
        <f t="shared" si="9"/>
        <v>OK</v>
      </c>
    </row>
    <row r="54" spans="2:10" ht="15" customHeight="1">
      <c r="B54" s="12"/>
      <c r="C54" s="28" t="s">
        <v>134</v>
      </c>
      <c r="D54" s="105"/>
      <c r="F54" s="105"/>
      <c r="G54" s="105"/>
      <c r="H54" s="77">
        <f t="shared" si="8"/>
        <v>0</v>
      </c>
      <c r="J54" s="78" t="str">
        <f t="shared" si="9"/>
        <v>OK</v>
      </c>
    </row>
    <row r="55" spans="2:10" ht="15" customHeight="1">
      <c r="D55" s="110"/>
      <c r="F55" s="29"/>
      <c r="G55" s="29"/>
      <c r="H55" s="29"/>
      <c r="J55" s="18"/>
    </row>
    <row r="56" spans="2:10" ht="15" customHeight="1">
      <c r="B56" s="8" t="s">
        <v>62</v>
      </c>
      <c r="C56" s="30"/>
      <c r="D56" s="94">
        <f>SUM(D13:D54)</f>
        <v>0</v>
      </c>
      <c r="F56" s="94">
        <f>SUM(F13:F54)</f>
        <v>0</v>
      </c>
      <c r="G56" s="94">
        <f>SUM(G13:G54)</f>
        <v>0</v>
      </c>
      <c r="H56" s="94">
        <f>SUM(H13:H54)</f>
        <v>0</v>
      </c>
    </row>
    <row r="57" spans="2:10" ht="15" customHeight="1">
      <c r="B57" s="31"/>
      <c r="D57" s="33"/>
      <c r="E57" s="106"/>
      <c r="H57" s="32"/>
    </row>
    <row r="58" spans="2:10" ht="15" customHeight="1" thickBot="1">
      <c r="D58" s="79"/>
    </row>
    <row r="59" spans="2:10" ht="30.75" thickBot="1">
      <c r="F59" s="150" t="s">
        <v>158</v>
      </c>
      <c r="G59" s="144" t="s">
        <v>159</v>
      </c>
      <c r="I59" s="91"/>
    </row>
    <row r="60" spans="2:10" ht="60" customHeight="1" thickBot="1">
      <c r="B60" s="338" t="s">
        <v>160</v>
      </c>
      <c r="C60" s="339"/>
      <c r="D60" s="340"/>
      <c r="F60" s="151"/>
      <c r="G60" s="152"/>
    </row>
    <row r="61" spans="2:10" ht="15" customHeight="1">
      <c r="F61" s="2"/>
      <c r="G61" s="2"/>
      <c r="H61" s="2"/>
    </row>
  </sheetData>
  <sheetProtection algorithmName="SHA-512" hashValue="bvRNnu9q51KL7Nz6bmaXRyM3bhTQ9PXjCn6dN2jzTKSA8hjZsv7PsVm2DBry16Jh/5kWMhdY9JxmvSu/oN5ynw==" saltValue="n60q/iPeS8ZMN+vh3E7YjQ==" spinCount="100000" sheet="1" objects="1" scenarios="1" selectLockedCells="1"/>
  <mergeCells count="8">
    <mergeCell ref="B60:D60"/>
    <mergeCell ref="B2:M2"/>
    <mergeCell ref="D4:M4"/>
    <mergeCell ref="D8:D10"/>
    <mergeCell ref="G8:G10"/>
    <mergeCell ref="H8:H10"/>
    <mergeCell ref="J8:J10"/>
    <mergeCell ref="F8:F10"/>
  </mergeCells>
  <conditionalFormatting sqref="B2">
    <cfRule type="expression" dxfId="17" priority="5">
      <formula>$O$2="OK"</formula>
    </cfRule>
    <cfRule type="expression" dxfId="16" priority="6">
      <formula>$O$2="NOK"</formula>
    </cfRule>
  </conditionalFormatting>
  <conditionalFormatting sqref="J13:J54">
    <cfRule type="containsText" dxfId="15" priority="4" stopIfTrue="1" operator="containsText" text="ok">
      <formula>NOT(ISERROR(SEARCH("ok",J13)))</formula>
    </cfRule>
  </conditionalFormatting>
  <conditionalFormatting sqref="J13:J55">
    <cfRule type="cellIs" dxfId="14" priority="3" stopIfTrue="1" operator="equal">
      <formula>"erreur"</formula>
    </cfRule>
  </conditionalFormatting>
  <conditionalFormatting sqref="J13:J54">
    <cfRule type="containsText" dxfId="13" priority="2" stopIfTrue="1" operator="containsText" text="erreur">
      <formula>NOT(ISERROR(SEARCH("erreur",J13)))</formula>
    </cfRule>
  </conditionalFormatting>
  <conditionalFormatting sqref="J27:J32 J49:J54 J13:J25 J34:J38 J40:J47">
    <cfRule type="containsText" dxfId="12" priority="1" stopIfTrue="1" operator="containsText" text="OK">
      <formula>NOT(ISERROR(SEARCH("OK",J13)))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105"/>
  <sheetViews>
    <sheetView showGridLines="0" topLeftCell="E1" zoomScaleNormal="100" workbookViewId="0">
      <selection activeCell="P13" sqref="P13"/>
    </sheetView>
  </sheetViews>
  <sheetFormatPr baseColWidth="10" defaultColWidth="11.42578125" defaultRowHeight="15" customHeight="1"/>
  <cols>
    <col min="1" max="1" width="5" style="153" hidden="1" customWidth="1"/>
    <col min="2" max="2" width="2" style="153" hidden="1" customWidth="1"/>
    <col min="3" max="3" width="10" style="154" hidden="1" customWidth="1"/>
    <col min="4" max="4" width="2.85546875" style="154" hidden="1" customWidth="1"/>
    <col min="5" max="5" width="2.85546875" style="154" customWidth="1"/>
    <col min="6" max="13" width="12.85546875" style="153" customWidth="1"/>
    <col min="14" max="14" width="12.85546875" style="244" customWidth="1"/>
    <col min="15" max="15" width="70.42578125" style="153" customWidth="1"/>
    <col min="16" max="16" width="12.85546875" style="153" customWidth="1"/>
    <col min="17" max="17" width="2.85546875" style="153" customWidth="1"/>
    <col min="18" max="18" width="12.85546875" style="153" customWidth="1"/>
    <col min="19" max="19" width="2.85546875" style="153" customWidth="1"/>
    <col min="20" max="20" width="12.85546875" style="153" customWidth="1"/>
    <col min="21" max="21" width="2.85546875" style="153" customWidth="1"/>
    <col min="22" max="22" width="12.85546875" style="153" customWidth="1"/>
    <col min="23" max="23" width="2.85546875" style="153" customWidth="1"/>
    <col min="24" max="24" width="14.28515625" style="153" customWidth="1"/>
    <col min="25" max="25" width="2.85546875" style="153" customWidth="1"/>
    <col min="26" max="26" width="14.28515625" style="153" customWidth="1"/>
    <col min="27" max="16384" width="11.42578125" style="153"/>
  </cols>
  <sheetData>
    <row r="1" spans="1:26" ht="15" customHeight="1" thickBot="1">
      <c r="F1" s="252"/>
      <c r="G1" s="252"/>
      <c r="H1" s="252"/>
      <c r="I1" s="252"/>
      <c r="J1" s="252"/>
      <c r="K1" s="252"/>
      <c r="L1" s="252"/>
      <c r="M1" s="252"/>
      <c r="N1" s="253"/>
      <c r="O1" s="252"/>
      <c r="P1" s="252"/>
      <c r="Q1" s="252"/>
      <c r="R1" s="254"/>
      <c r="S1" s="252"/>
      <c r="T1" s="252"/>
    </row>
    <row r="2" spans="1:26" ht="60" customHeight="1" thickBot="1">
      <c r="F2" s="346" t="s">
        <v>161</v>
      </c>
      <c r="G2" s="347"/>
      <c r="H2" s="347"/>
      <c r="I2" s="347"/>
      <c r="J2" s="347"/>
      <c r="K2" s="347"/>
      <c r="L2" s="347"/>
      <c r="M2" s="347"/>
      <c r="N2" s="347"/>
      <c r="O2" s="347"/>
      <c r="P2" s="347"/>
      <c r="Q2" s="347"/>
      <c r="R2" s="347"/>
      <c r="S2" s="347"/>
      <c r="T2" s="347"/>
      <c r="U2" s="347"/>
      <c r="V2" s="347"/>
      <c r="W2" s="347"/>
      <c r="X2" s="348"/>
      <c r="Z2" s="101"/>
    </row>
    <row r="5" spans="1:26" ht="15" customHeight="1">
      <c r="G5" s="255" t="s">
        <v>162</v>
      </c>
    </row>
    <row r="6" spans="1:26" ht="15" customHeight="1">
      <c r="G6" s="256" t="s">
        <v>163</v>
      </c>
      <c r="H6" s="244" t="s">
        <v>164</v>
      </c>
    </row>
    <row r="7" spans="1:26" ht="15" customHeight="1">
      <c r="G7" s="256" t="s">
        <v>165</v>
      </c>
      <c r="H7" s="244" t="s">
        <v>166</v>
      </c>
    </row>
    <row r="8" spans="1:26" ht="15" customHeight="1">
      <c r="P8" s="257" t="s">
        <v>1424</v>
      </c>
      <c r="T8" s="257" t="str">
        <f>+P8</f>
        <v>CSS</v>
      </c>
      <c r="X8" s="349" t="s">
        <v>1420</v>
      </c>
      <c r="Y8" s="349"/>
      <c r="Z8" s="349"/>
    </row>
    <row r="9" spans="1:26">
      <c r="P9" s="258">
        <f>+'F1'!C5</f>
        <v>0</v>
      </c>
      <c r="T9" s="258">
        <f>+P9</f>
        <v>0</v>
      </c>
      <c r="X9" s="349"/>
      <c r="Y9" s="349"/>
      <c r="Z9" s="349"/>
    </row>
    <row r="10" spans="1:26" ht="15" customHeight="1">
      <c r="F10" s="259" t="s">
        <v>167</v>
      </c>
      <c r="G10" s="260" t="s">
        <v>168</v>
      </c>
      <c r="H10" s="261" t="s">
        <v>169</v>
      </c>
      <c r="I10" s="262" t="s">
        <v>170</v>
      </c>
      <c r="J10" s="263" t="s">
        <v>171</v>
      </c>
      <c r="K10" s="264" t="s">
        <v>172</v>
      </c>
      <c r="L10" s="265" t="s">
        <v>173</v>
      </c>
      <c r="M10" s="153" t="s">
        <v>174</v>
      </c>
      <c r="N10" s="244" t="s">
        <v>175</v>
      </c>
      <c r="P10" s="266">
        <f>+'F1'!C7</f>
        <v>0</v>
      </c>
      <c r="R10" s="267"/>
      <c r="T10" s="266">
        <f>+P10</f>
        <v>0</v>
      </c>
      <c r="X10" s="349"/>
      <c r="Y10" s="349"/>
      <c r="Z10" s="349"/>
    </row>
    <row r="11" spans="1:26">
      <c r="A11" s="153">
        <v>1</v>
      </c>
      <c r="B11" s="153">
        <f>LEN(C11)</f>
        <v>2</v>
      </c>
      <c r="C11" s="154">
        <v>60</v>
      </c>
      <c r="D11" s="154" t="s">
        <v>1421</v>
      </c>
      <c r="F11" s="155">
        <v>60</v>
      </c>
      <c r="G11" s="155" t="s">
        <v>176</v>
      </c>
      <c r="H11" s="155" t="s">
        <v>176</v>
      </c>
      <c r="I11" s="155" t="s">
        <v>176</v>
      </c>
      <c r="J11" s="155" t="s">
        <v>176</v>
      </c>
      <c r="K11" s="155" t="s">
        <v>176</v>
      </c>
      <c r="L11" s="155" t="s">
        <v>176</v>
      </c>
      <c r="M11" s="155" t="s">
        <v>176</v>
      </c>
      <c r="N11" s="155"/>
      <c r="O11" s="155" t="s">
        <v>177</v>
      </c>
      <c r="P11" s="169"/>
      <c r="R11" s="157"/>
      <c r="S11" s="153" t="s">
        <v>176</v>
      </c>
      <c r="T11" s="241"/>
      <c r="V11" s="157"/>
      <c r="X11" s="342"/>
      <c r="Y11" s="342"/>
      <c r="Z11" s="342"/>
    </row>
    <row r="12" spans="1:26" ht="15" customHeight="1">
      <c r="A12" s="153">
        <v>2</v>
      </c>
      <c r="B12" s="153">
        <f t="shared" ref="B12:B75" si="0">LEN(C12)</f>
        <v>3</v>
      </c>
      <c r="C12" s="154">
        <v>601</v>
      </c>
      <c r="D12" s="154" t="s">
        <v>1421</v>
      </c>
      <c r="F12" s="158" t="s">
        <v>176</v>
      </c>
      <c r="G12" s="159">
        <v>601</v>
      </c>
      <c r="H12" s="158" t="s">
        <v>176</v>
      </c>
      <c r="I12" s="158" t="s">
        <v>176</v>
      </c>
      <c r="J12" s="158" t="s">
        <v>176</v>
      </c>
      <c r="K12" s="158" t="s">
        <v>176</v>
      </c>
      <c r="L12" s="158" t="s">
        <v>176</v>
      </c>
      <c r="M12" s="158" t="s">
        <v>176</v>
      </c>
      <c r="N12" s="158"/>
      <c r="O12" s="159" t="s">
        <v>178</v>
      </c>
      <c r="P12" s="160"/>
      <c r="R12" s="161">
        <f>P12-SUM(R13:R20)</f>
        <v>0</v>
      </c>
      <c r="S12" s="153" t="s">
        <v>176</v>
      </c>
      <c r="T12" s="160"/>
      <c r="V12" s="161">
        <f>T12+V13+V14+V15+V20</f>
        <v>0</v>
      </c>
      <c r="X12" s="342"/>
      <c r="Y12" s="342"/>
      <c r="Z12" s="342"/>
    </row>
    <row r="13" spans="1:26" ht="15" customHeight="1">
      <c r="A13" s="153">
        <v>3</v>
      </c>
      <c r="B13" s="153">
        <f t="shared" si="0"/>
        <v>4</v>
      </c>
      <c r="C13" s="154">
        <v>6011</v>
      </c>
      <c r="D13" s="154" t="s">
        <v>1421</v>
      </c>
      <c r="F13" s="158" t="s">
        <v>176</v>
      </c>
      <c r="G13" s="158"/>
      <c r="H13" s="162">
        <v>6011</v>
      </c>
      <c r="I13" s="158" t="s">
        <v>176</v>
      </c>
      <c r="J13" s="158" t="s">
        <v>176</v>
      </c>
      <c r="K13" s="158" t="s">
        <v>176</v>
      </c>
      <c r="L13" s="158" t="s">
        <v>176</v>
      </c>
      <c r="M13" s="158" t="s">
        <v>176</v>
      </c>
      <c r="N13" s="158"/>
      <c r="O13" s="162" t="s">
        <v>179</v>
      </c>
      <c r="P13" s="160"/>
      <c r="R13" s="161">
        <f>P13</f>
        <v>0</v>
      </c>
      <c r="S13" s="153" t="s">
        <v>176</v>
      </c>
      <c r="T13" s="160"/>
      <c r="V13" s="161">
        <f>T13</f>
        <v>0</v>
      </c>
      <c r="X13" s="342"/>
      <c r="Y13" s="342"/>
      <c r="Z13" s="342"/>
    </row>
    <row r="14" spans="1:26" ht="15" customHeight="1">
      <c r="A14" s="153">
        <v>4</v>
      </c>
      <c r="B14" s="153">
        <f t="shared" si="0"/>
        <v>4</v>
      </c>
      <c r="C14" s="154">
        <v>6012</v>
      </c>
      <c r="D14" s="154" t="s">
        <v>1421</v>
      </c>
      <c r="F14" s="158" t="s">
        <v>176</v>
      </c>
      <c r="G14" s="158"/>
      <c r="H14" s="162">
        <v>6012</v>
      </c>
      <c r="I14" s="158" t="s">
        <v>176</v>
      </c>
      <c r="J14" s="158" t="s">
        <v>176</v>
      </c>
      <c r="K14" s="158" t="s">
        <v>176</v>
      </c>
      <c r="L14" s="158" t="s">
        <v>176</v>
      </c>
      <c r="M14" s="158" t="s">
        <v>176</v>
      </c>
      <c r="N14" s="158"/>
      <c r="O14" s="162" t="s">
        <v>180</v>
      </c>
      <c r="P14" s="160"/>
      <c r="R14" s="161">
        <f>P14</f>
        <v>0</v>
      </c>
      <c r="S14" s="153" t="s">
        <v>176</v>
      </c>
      <c r="T14" s="160"/>
      <c r="V14" s="161">
        <f>T14</f>
        <v>0</v>
      </c>
      <c r="X14" s="342"/>
      <c r="Y14" s="342"/>
      <c r="Z14" s="342"/>
    </row>
    <row r="15" spans="1:26" ht="15" customHeight="1">
      <c r="A15" s="153">
        <v>5</v>
      </c>
      <c r="B15" s="153">
        <f t="shared" si="0"/>
        <v>4</v>
      </c>
      <c r="C15" s="154">
        <v>6013</v>
      </c>
      <c r="D15" s="154" t="s">
        <v>1421</v>
      </c>
      <c r="F15" s="158" t="s">
        <v>176</v>
      </c>
      <c r="G15" s="158"/>
      <c r="H15" s="162">
        <v>6013</v>
      </c>
      <c r="I15" s="158" t="s">
        <v>176</v>
      </c>
      <c r="J15" s="158" t="s">
        <v>176</v>
      </c>
      <c r="K15" s="158" t="s">
        <v>176</v>
      </c>
      <c r="L15" s="158" t="s">
        <v>176</v>
      </c>
      <c r="M15" s="158" t="s">
        <v>176</v>
      </c>
      <c r="N15" s="158"/>
      <c r="O15" s="162" t="s">
        <v>181</v>
      </c>
      <c r="P15" s="160"/>
      <c r="R15" s="161">
        <f>P15-R16-R17-R18-R19</f>
        <v>0</v>
      </c>
      <c r="S15" s="153" t="s">
        <v>176</v>
      </c>
      <c r="T15" s="160"/>
      <c r="V15" s="161">
        <f>T15+V16+V17+V18+V19</f>
        <v>0</v>
      </c>
      <c r="X15" s="342"/>
      <c r="Y15" s="342"/>
      <c r="Z15" s="342"/>
    </row>
    <row r="16" spans="1:26" ht="15" hidden="1" customHeight="1">
      <c r="A16" s="153">
        <v>6</v>
      </c>
      <c r="B16" s="153">
        <f t="shared" si="0"/>
        <v>5</v>
      </c>
      <c r="C16" s="154">
        <v>60131</v>
      </c>
      <c r="F16" s="158" t="s">
        <v>176</v>
      </c>
      <c r="G16" s="158"/>
      <c r="H16" s="158" t="s">
        <v>176</v>
      </c>
      <c r="I16" s="163">
        <v>60131</v>
      </c>
      <c r="J16" s="158" t="s">
        <v>176</v>
      </c>
      <c r="K16" s="158" t="s">
        <v>176</v>
      </c>
      <c r="L16" s="158" t="s">
        <v>176</v>
      </c>
      <c r="M16" s="158" t="s">
        <v>176</v>
      </c>
      <c r="N16" s="158" t="s">
        <v>1422</v>
      </c>
      <c r="O16" s="163" t="s">
        <v>182</v>
      </c>
      <c r="P16" s="160"/>
      <c r="R16" s="161">
        <f>P16</f>
        <v>0</v>
      </c>
      <c r="S16" s="153" t="s">
        <v>176</v>
      </c>
      <c r="T16" s="160"/>
      <c r="V16" s="161">
        <f>T16</f>
        <v>0</v>
      </c>
      <c r="X16" s="342"/>
      <c r="Y16" s="342"/>
      <c r="Z16" s="342"/>
    </row>
    <row r="17" spans="1:26" ht="15" hidden="1" customHeight="1">
      <c r="A17" s="153">
        <v>7</v>
      </c>
      <c r="B17" s="153">
        <f t="shared" si="0"/>
        <v>5</v>
      </c>
      <c r="C17" s="154">
        <v>60132</v>
      </c>
      <c r="F17" s="158" t="s">
        <v>176</v>
      </c>
      <c r="G17" s="158"/>
      <c r="H17" s="158" t="s">
        <v>176</v>
      </c>
      <c r="I17" s="163">
        <v>60132</v>
      </c>
      <c r="J17" s="158" t="s">
        <v>176</v>
      </c>
      <c r="K17" s="158" t="s">
        <v>176</v>
      </c>
      <c r="L17" s="158" t="s">
        <v>176</v>
      </c>
      <c r="M17" s="158" t="s">
        <v>176</v>
      </c>
      <c r="N17" s="158" t="s">
        <v>1422</v>
      </c>
      <c r="O17" s="163" t="s">
        <v>183</v>
      </c>
      <c r="P17" s="160"/>
      <c r="R17" s="161">
        <f t="shared" ref="R17:R19" si="1">P17</f>
        <v>0</v>
      </c>
      <c r="S17" s="153" t="s">
        <v>176</v>
      </c>
      <c r="T17" s="160"/>
      <c r="V17" s="161">
        <f t="shared" ref="V17:V19" si="2">T17</f>
        <v>0</v>
      </c>
      <c r="X17" s="342"/>
      <c r="Y17" s="342"/>
      <c r="Z17" s="342"/>
    </row>
    <row r="18" spans="1:26" ht="15" hidden="1" customHeight="1">
      <c r="A18" s="153">
        <v>8</v>
      </c>
      <c r="B18" s="153">
        <f t="shared" si="0"/>
        <v>5</v>
      </c>
      <c r="C18" s="154">
        <v>60133</v>
      </c>
      <c r="F18" s="158" t="s">
        <v>176</v>
      </c>
      <c r="G18" s="158"/>
      <c r="H18" s="158" t="s">
        <v>176</v>
      </c>
      <c r="I18" s="163">
        <v>60133</v>
      </c>
      <c r="J18" s="158" t="s">
        <v>176</v>
      </c>
      <c r="K18" s="158" t="s">
        <v>176</v>
      </c>
      <c r="L18" s="158" t="s">
        <v>176</v>
      </c>
      <c r="M18" s="158" t="s">
        <v>176</v>
      </c>
      <c r="N18" s="158" t="s">
        <v>1422</v>
      </c>
      <c r="O18" s="163" t="s">
        <v>184</v>
      </c>
      <c r="P18" s="160"/>
      <c r="R18" s="161">
        <f t="shared" si="1"/>
        <v>0</v>
      </c>
      <c r="S18" s="153" t="s">
        <v>176</v>
      </c>
      <c r="T18" s="160"/>
      <c r="V18" s="161">
        <f t="shared" si="2"/>
        <v>0</v>
      </c>
      <c r="X18" s="342"/>
      <c r="Y18" s="342"/>
      <c r="Z18" s="342"/>
    </row>
    <row r="19" spans="1:26" ht="15" hidden="1" customHeight="1">
      <c r="A19" s="153">
        <v>9</v>
      </c>
      <c r="B19" s="153">
        <f t="shared" si="0"/>
        <v>5</v>
      </c>
      <c r="C19" s="154">
        <v>60138</v>
      </c>
      <c r="F19" s="158" t="s">
        <v>176</v>
      </c>
      <c r="G19" s="158"/>
      <c r="H19" s="158" t="s">
        <v>176</v>
      </c>
      <c r="I19" s="163">
        <v>60138</v>
      </c>
      <c r="J19" s="158" t="s">
        <v>176</v>
      </c>
      <c r="K19" s="158" t="s">
        <v>176</v>
      </c>
      <c r="L19" s="158" t="s">
        <v>176</v>
      </c>
      <c r="M19" s="158" t="s">
        <v>176</v>
      </c>
      <c r="N19" s="158" t="s">
        <v>1422</v>
      </c>
      <c r="O19" s="163" t="s">
        <v>185</v>
      </c>
      <c r="P19" s="160"/>
      <c r="R19" s="161">
        <f t="shared" si="1"/>
        <v>0</v>
      </c>
      <c r="S19" s="153" t="s">
        <v>176</v>
      </c>
      <c r="T19" s="160"/>
      <c r="V19" s="161">
        <f t="shared" si="2"/>
        <v>0</v>
      </c>
      <c r="X19" s="342"/>
      <c r="Y19" s="342"/>
      <c r="Z19" s="342"/>
    </row>
    <row r="20" spans="1:26" ht="15" customHeight="1">
      <c r="A20" s="153">
        <v>10</v>
      </c>
      <c r="B20" s="153">
        <f t="shared" si="0"/>
        <v>4</v>
      </c>
      <c r="C20" s="154">
        <v>6018</v>
      </c>
      <c r="D20" s="154" t="s">
        <v>1421</v>
      </c>
      <c r="F20" s="158" t="s">
        <v>176</v>
      </c>
      <c r="G20" s="158"/>
      <c r="H20" s="162">
        <v>6018</v>
      </c>
      <c r="I20" s="158" t="s">
        <v>176</v>
      </c>
      <c r="J20" s="158" t="s">
        <v>176</v>
      </c>
      <c r="K20" s="158" t="s">
        <v>176</v>
      </c>
      <c r="L20" s="158" t="s">
        <v>176</v>
      </c>
      <c r="M20" s="158" t="s">
        <v>176</v>
      </c>
      <c r="N20" s="158"/>
      <c r="O20" s="162" t="s">
        <v>186</v>
      </c>
      <c r="P20" s="160"/>
      <c r="R20" s="161">
        <f>P20</f>
        <v>0</v>
      </c>
      <c r="S20" s="153" t="s">
        <v>176</v>
      </c>
      <c r="T20" s="160"/>
      <c r="V20" s="161">
        <f>T20</f>
        <v>0</v>
      </c>
      <c r="X20" s="342"/>
      <c r="Y20" s="342"/>
      <c r="Z20" s="342"/>
    </row>
    <row r="21" spans="1:26" ht="15" customHeight="1">
      <c r="A21" s="153">
        <v>11</v>
      </c>
      <c r="B21" s="153">
        <f t="shared" si="0"/>
        <v>3</v>
      </c>
      <c r="C21" s="154">
        <v>602</v>
      </c>
      <c r="D21" s="154" t="s">
        <v>1421</v>
      </c>
      <c r="F21" s="158" t="s">
        <v>176</v>
      </c>
      <c r="G21" s="159">
        <v>602</v>
      </c>
      <c r="H21" s="158" t="s">
        <v>176</v>
      </c>
      <c r="I21" s="158" t="s">
        <v>176</v>
      </c>
      <c r="J21" s="158" t="s">
        <v>176</v>
      </c>
      <c r="K21" s="158" t="s">
        <v>176</v>
      </c>
      <c r="L21" s="158" t="s">
        <v>176</v>
      </c>
      <c r="M21" s="158" t="s">
        <v>176</v>
      </c>
      <c r="N21" s="158"/>
      <c r="O21" s="159" t="s">
        <v>187</v>
      </c>
      <c r="P21" s="160"/>
      <c r="R21" s="161">
        <f>P21-SUM(R22:R39)</f>
        <v>0</v>
      </c>
      <c r="S21" s="153" t="s">
        <v>176</v>
      </c>
      <c r="T21" s="160"/>
      <c r="V21" s="161">
        <f>T21+V22+V28+V35+V39</f>
        <v>0</v>
      </c>
      <c r="X21" s="342"/>
      <c r="Y21" s="342"/>
      <c r="Z21" s="342"/>
    </row>
    <row r="22" spans="1:26" ht="15" customHeight="1">
      <c r="A22" s="153">
        <v>12</v>
      </c>
      <c r="B22" s="153">
        <f t="shared" si="0"/>
        <v>4</v>
      </c>
      <c r="C22" s="154">
        <v>6021</v>
      </c>
      <c r="D22" s="154" t="s">
        <v>1421</v>
      </c>
      <c r="F22" s="158" t="s">
        <v>176</v>
      </c>
      <c r="G22" s="158"/>
      <c r="H22" s="162">
        <v>6021</v>
      </c>
      <c r="I22" s="158" t="s">
        <v>176</v>
      </c>
      <c r="J22" s="158" t="s">
        <v>176</v>
      </c>
      <c r="K22" s="158" t="s">
        <v>176</v>
      </c>
      <c r="L22" s="158" t="s">
        <v>176</v>
      </c>
      <c r="M22" s="158" t="s">
        <v>176</v>
      </c>
      <c r="N22" s="158"/>
      <c r="O22" s="162" t="s">
        <v>188</v>
      </c>
      <c r="P22" s="160"/>
      <c r="R22" s="161">
        <f>P22-R23-R24-R25-R26-R27</f>
        <v>0</v>
      </c>
      <c r="S22" s="153" t="s">
        <v>176</v>
      </c>
      <c r="T22" s="160"/>
      <c r="V22" s="161">
        <f>T22+V23+V24+V25+V26+V27</f>
        <v>0</v>
      </c>
      <c r="X22" s="342"/>
      <c r="Y22" s="342"/>
      <c r="Z22" s="342"/>
    </row>
    <row r="23" spans="1:26" ht="15" customHeight="1">
      <c r="A23" s="153">
        <v>13</v>
      </c>
      <c r="B23" s="153">
        <f t="shared" si="0"/>
        <v>5</v>
      </c>
      <c r="C23" s="154">
        <v>60211</v>
      </c>
      <c r="D23" s="154" t="s">
        <v>1421</v>
      </c>
      <c r="F23" s="158" t="s">
        <v>176</v>
      </c>
      <c r="G23" s="158"/>
      <c r="H23" s="158" t="s">
        <v>176</v>
      </c>
      <c r="I23" s="163">
        <v>60211</v>
      </c>
      <c r="J23" s="158" t="s">
        <v>176</v>
      </c>
      <c r="K23" s="158" t="s">
        <v>176</v>
      </c>
      <c r="L23" s="158" t="s">
        <v>176</v>
      </c>
      <c r="M23" s="158" t="s">
        <v>176</v>
      </c>
      <c r="N23" s="158"/>
      <c r="O23" s="163" t="s">
        <v>189</v>
      </c>
      <c r="P23" s="160"/>
      <c r="R23" s="161">
        <f t="shared" ref="R23:R27" si="3">P23</f>
        <v>0</v>
      </c>
      <c r="S23" s="153" t="s">
        <v>176</v>
      </c>
      <c r="T23" s="160"/>
      <c r="V23" s="161">
        <f t="shared" ref="V23:V27" si="4">T23</f>
        <v>0</v>
      </c>
      <c r="X23" s="342"/>
      <c r="Y23" s="342"/>
      <c r="Z23" s="342"/>
    </row>
    <row r="24" spans="1:26" ht="15" customHeight="1">
      <c r="A24" s="153">
        <v>14</v>
      </c>
      <c r="B24" s="153">
        <f t="shared" si="0"/>
        <v>5</v>
      </c>
      <c r="C24" s="154">
        <v>60212</v>
      </c>
      <c r="D24" s="154" t="s">
        <v>1421</v>
      </c>
      <c r="F24" s="158" t="s">
        <v>176</v>
      </c>
      <c r="G24" s="158"/>
      <c r="H24" s="158" t="s">
        <v>176</v>
      </c>
      <c r="I24" s="163">
        <v>60212</v>
      </c>
      <c r="J24" s="158" t="s">
        <v>176</v>
      </c>
      <c r="K24" s="158" t="s">
        <v>176</v>
      </c>
      <c r="L24" s="158" t="s">
        <v>176</v>
      </c>
      <c r="M24" s="158" t="s">
        <v>176</v>
      </c>
      <c r="N24" s="158"/>
      <c r="O24" s="163" t="s">
        <v>190</v>
      </c>
      <c r="P24" s="160"/>
      <c r="R24" s="161">
        <f t="shared" si="3"/>
        <v>0</v>
      </c>
      <c r="S24" s="153" t="s">
        <v>176</v>
      </c>
      <c r="T24" s="160"/>
      <c r="V24" s="161">
        <f t="shared" si="4"/>
        <v>0</v>
      </c>
      <c r="X24" s="342"/>
      <c r="Y24" s="342"/>
      <c r="Z24" s="342"/>
    </row>
    <row r="25" spans="1:26" ht="15" customHeight="1">
      <c r="A25" s="153">
        <v>15</v>
      </c>
      <c r="B25" s="153">
        <f t="shared" si="0"/>
        <v>5</v>
      </c>
      <c r="C25" s="154">
        <v>60213</v>
      </c>
      <c r="D25" s="154" t="s">
        <v>1421</v>
      </c>
      <c r="F25" s="158" t="s">
        <v>176</v>
      </c>
      <c r="G25" s="158"/>
      <c r="H25" s="158" t="s">
        <v>176</v>
      </c>
      <c r="I25" s="163">
        <v>60213</v>
      </c>
      <c r="J25" s="158" t="s">
        <v>176</v>
      </c>
      <c r="K25" s="158" t="s">
        <v>176</v>
      </c>
      <c r="L25" s="158" t="s">
        <v>176</v>
      </c>
      <c r="M25" s="158" t="s">
        <v>176</v>
      </c>
      <c r="N25" s="158"/>
      <c r="O25" s="163" t="s">
        <v>191</v>
      </c>
      <c r="P25" s="160"/>
      <c r="R25" s="161">
        <f t="shared" si="3"/>
        <v>0</v>
      </c>
      <c r="S25" s="153" t="s">
        <v>176</v>
      </c>
      <c r="T25" s="160"/>
      <c r="V25" s="161">
        <f t="shared" si="4"/>
        <v>0</v>
      </c>
      <c r="X25" s="342"/>
      <c r="Y25" s="342"/>
      <c r="Z25" s="342"/>
    </row>
    <row r="26" spans="1:26" ht="15" customHeight="1">
      <c r="A26" s="153">
        <v>16</v>
      </c>
      <c r="B26" s="153">
        <f t="shared" si="0"/>
        <v>5</v>
      </c>
      <c r="C26" s="154">
        <v>60214</v>
      </c>
      <c r="D26" s="154" t="s">
        <v>1421</v>
      </c>
      <c r="F26" s="158" t="s">
        <v>176</v>
      </c>
      <c r="G26" s="158"/>
      <c r="H26" s="158" t="s">
        <v>176</v>
      </c>
      <c r="I26" s="163">
        <v>60214</v>
      </c>
      <c r="J26" s="158" t="s">
        <v>176</v>
      </c>
      <c r="K26" s="158" t="s">
        <v>176</v>
      </c>
      <c r="L26" s="158" t="s">
        <v>176</v>
      </c>
      <c r="M26" s="158" t="s">
        <v>176</v>
      </c>
      <c r="N26" s="158"/>
      <c r="O26" s="163" t="s">
        <v>192</v>
      </c>
      <c r="P26" s="160"/>
      <c r="R26" s="161">
        <f t="shared" si="3"/>
        <v>0</v>
      </c>
      <c r="S26" s="153" t="s">
        <v>176</v>
      </c>
      <c r="T26" s="160"/>
      <c r="V26" s="161">
        <f t="shared" si="4"/>
        <v>0</v>
      </c>
      <c r="X26" s="342"/>
      <c r="Y26" s="342"/>
      <c r="Z26" s="342"/>
    </row>
    <row r="27" spans="1:26" ht="15" customHeight="1">
      <c r="A27" s="153">
        <v>17</v>
      </c>
      <c r="B27" s="153">
        <f t="shared" si="0"/>
        <v>5</v>
      </c>
      <c r="C27" s="154">
        <v>60218</v>
      </c>
      <c r="D27" s="154" t="s">
        <v>1421</v>
      </c>
      <c r="F27" s="158" t="s">
        <v>176</v>
      </c>
      <c r="G27" s="158"/>
      <c r="H27" s="158" t="s">
        <v>176</v>
      </c>
      <c r="I27" s="163">
        <v>60218</v>
      </c>
      <c r="J27" s="158" t="s">
        <v>176</v>
      </c>
      <c r="K27" s="158" t="s">
        <v>176</v>
      </c>
      <c r="L27" s="158" t="s">
        <v>176</v>
      </c>
      <c r="M27" s="158" t="s">
        <v>176</v>
      </c>
      <c r="N27" s="158"/>
      <c r="O27" s="163" t="s">
        <v>193</v>
      </c>
      <c r="P27" s="160"/>
      <c r="R27" s="161">
        <f t="shared" si="3"/>
        <v>0</v>
      </c>
      <c r="S27" s="153" t="s">
        <v>176</v>
      </c>
      <c r="T27" s="160"/>
      <c r="V27" s="161">
        <f t="shared" si="4"/>
        <v>0</v>
      </c>
      <c r="X27" s="342"/>
      <c r="Y27" s="342"/>
      <c r="Z27" s="342"/>
    </row>
    <row r="28" spans="1:26" ht="15" customHeight="1">
      <c r="A28" s="153">
        <v>18</v>
      </c>
      <c r="B28" s="153">
        <f t="shared" si="0"/>
        <v>4</v>
      </c>
      <c r="C28" s="154">
        <v>6022</v>
      </c>
      <c r="D28" s="154" t="s">
        <v>1421</v>
      </c>
      <c r="F28" s="158" t="s">
        <v>176</v>
      </c>
      <c r="G28" s="158"/>
      <c r="H28" s="162">
        <v>6022</v>
      </c>
      <c r="I28" s="158" t="s">
        <v>176</v>
      </c>
      <c r="J28" s="158" t="s">
        <v>176</v>
      </c>
      <c r="K28" s="158" t="s">
        <v>176</v>
      </c>
      <c r="L28" s="158" t="s">
        <v>176</v>
      </c>
      <c r="M28" s="158" t="s">
        <v>176</v>
      </c>
      <c r="N28" s="158"/>
      <c r="O28" s="162" t="s">
        <v>181</v>
      </c>
      <c r="P28" s="160"/>
      <c r="R28" s="161">
        <f>P28-R29-R30-R31-R32-R33-R34</f>
        <v>0</v>
      </c>
      <c r="S28" s="153" t="s">
        <v>176</v>
      </c>
      <c r="T28" s="160"/>
      <c r="V28" s="161">
        <f>T28+V29+V33+V34</f>
        <v>0</v>
      </c>
      <c r="X28" s="342"/>
      <c r="Y28" s="342"/>
      <c r="Z28" s="342"/>
    </row>
    <row r="29" spans="1:26" ht="15" customHeight="1">
      <c r="A29" s="153">
        <v>19</v>
      </c>
      <c r="B29" s="153">
        <f t="shared" si="0"/>
        <v>5</v>
      </c>
      <c r="C29" s="154">
        <v>60221</v>
      </c>
      <c r="D29" s="154" t="s">
        <v>1421</v>
      </c>
      <c r="F29" s="158" t="s">
        <v>176</v>
      </c>
      <c r="G29" s="158"/>
      <c r="H29" s="158" t="s">
        <v>176</v>
      </c>
      <c r="I29" s="163">
        <v>60221</v>
      </c>
      <c r="J29" s="158" t="s">
        <v>176</v>
      </c>
      <c r="K29" s="158" t="s">
        <v>176</v>
      </c>
      <c r="L29" s="158" t="s">
        <v>176</v>
      </c>
      <c r="M29" s="158" t="s">
        <v>176</v>
      </c>
      <c r="N29" s="158"/>
      <c r="O29" s="163" t="s">
        <v>194</v>
      </c>
      <c r="P29" s="160"/>
      <c r="R29" s="161">
        <f>P29-R30-R31-R32</f>
        <v>0</v>
      </c>
      <c r="S29" s="153" t="s">
        <v>176</v>
      </c>
      <c r="T29" s="164"/>
      <c r="V29" s="161">
        <f>T29+V30+V31+V32</f>
        <v>0</v>
      </c>
      <c r="X29" s="342"/>
      <c r="Y29" s="342"/>
      <c r="Z29" s="342"/>
    </row>
    <row r="30" spans="1:26" ht="15" customHeight="1">
      <c r="A30" s="153">
        <v>20</v>
      </c>
      <c r="B30" s="153">
        <f t="shared" si="0"/>
        <v>6</v>
      </c>
      <c r="C30" s="154">
        <v>602211</v>
      </c>
      <c r="D30" s="154" t="s">
        <v>1421</v>
      </c>
      <c r="F30" s="158" t="s">
        <v>176</v>
      </c>
      <c r="G30" s="158"/>
      <c r="H30" s="158" t="s">
        <v>176</v>
      </c>
      <c r="I30" s="158" t="s">
        <v>176</v>
      </c>
      <c r="J30" s="165">
        <v>602211</v>
      </c>
      <c r="K30" s="158" t="s">
        <v>176</v>
      </c>
      <c r="L30" s="158" t="s">
        <v>176</v>
      </c>
      <c r="M30" s="158" t="s">
        <v>176</v>
      </c>
      <c r="N30" s="158"/>
      <c r="O30" s="165" t="s">
        <v>195</v>
      </c>
      <c r="P30" s="160"/>
      <c r="R30" s="161">
        <f>P30</f>
        <v>0</v>
      </c>
      <c r="S30" s="153" t="s">
        <v>176</v>
      </c>
      <c r="T30" s="160"/>
      <c r="V30" s="161">
        <f>T30</f>
        <v>0</v>
      </c>
      <c r="X30" s="342"/>
      <c r="Y30" s="342"/>
      <c r="Z30" s="342"/>
    </row>
    <row r="31" spans="1:26" ht="15" customHeight="1">
      <c r="A31" s="153">
        <v>21</v>
      </c>
      <c r="B31" s="153">
        <f t="shared" si="0"/>
        <v>6</v>
      </c>
      <c r="C31" s="154">
        <v>602212</v>
      </c>
      <c r="D31" s="154" t="s">
        <v>1421</v>
      </c>
      <c r="F31" s="158" t="s">
        <v>176</v>
      </c>
      <c r="G31" s="158"/>
      <c r="H31" s="158" t="s">
        <v>176</v>
      </c>
      <c r="I31" s="158" t="s">
        <v>176</v>
      </c>
      <c r="J31" s="165">
        <v>602212</v>
      </c>
      <c r="K31" s="158" t="s">
        <v>176</v>
      </c>
      <c r="L31" s="158" t="s">
        <v>176</v>
      </c>
      <c r="M31" s="158" t="s">
        <v>176</v>
      </c>
      <c r="N31" s="158"/>
      <c r="O31" s="165" t="s">
        <v>196</v>
      </c>
      <c r="P31" s="160"/>
      <c r="R31" s="161">
        <f t="shared" ref="R31:R32" si="5">P31</f>
        <v>0</v>
      </c>
      <c r="S31" s="153" t="s">
        <v>176</v>
      </c>
      <c r="T31" s="160"/>
      <c r="V31" s="161">
        <f t="shared" ref="V31:V32" si="6">T31</f>
        <v>0</v>
      </c>
      <c r="X31" s="342"/>
      <c r="Y31" s="342"/>
      <c r="Z31" s="342"/>
    </row>
    <row r="32" spans="1:26" ht="15" customHeight="1">
      <c r="A32" s="153">
        <v>22</v>
      </c>
      <c r="B32" s="153">
        <f t="shared" si="0"/>
        <v>6</v>
      </c>
      <c r="C32" s="154">
        <v>602218</v>
      </c>
      <c r="D32" s="154" t="s">
        <v>1421</v>
      </c>
      <c r="F32" s="158" t="s">
        <v>176</v>
      </c>
      <c r="G32" s="158"/>
      <c r="H32" s="158" t="s">
        <v>176</v>
      </c>
      <c r="I32" s="158" t="s">
        <v>176</v>
      </c>
      <c r="J32" s="165">
        <v>602218</v>
      </c>
      <c r="K32" s="158" t="s">
        <v>176</v>
      </c>
      <c r="L32" s="158" t="s">
        <v>176</v>
      </c>
      <c r="M32" s="158" t="s">
        <v>176</v>
      </c>
      <c r="N32" s="158"/>
      <c r="O32" s="165" t="s">
        <v>197</v>
      </c>
      <c r="P32" s="160"/>
      <c r="R32" s="161">
        <f t="shared" si="5"/>
        <v>0</v>
      </c>
      <c r="S32" s="153" t="s">
        <v>176</v>
      </c>
      <c r="T32" s="160"/>
      <c r="V32" s="161">
        <f t="shared" si="6"/>
        <v>0</v>
      </c>
      <c r="X32" s="342"/>
      <c r="Y32" s="342"/>
      <c r="Z32" s="342"/>
    </row>
    <row r="33" spans="1:26" ht="15" customHeight="1">
      <c r="A33" s="153">
        <v>23</v>
      </c>
      <c r="B33" s="153">
        <f t="shared" si="0"/>
        <v>5</v>
      </c>
      <c r="C33" s="154">
        <v>60222</v>
      </c>
      <c r="D33" s="154" t="s">
        <v>1421</v>
      </c>
      <c r="F33" s="158" t="s">
        <v>176</v>
      </c>
      <c r="G33" s="158"/>
      <c r="H33" s="158" t="s">
        <v>176</v>
      </c>
      <c r="I33" s="163">
        <v>60222</v>
      </c>
      <c r="J33" s="158" t="s">
        <v>176</v>
      </c>
      <c r="K33" s="158" t="s">
        <v>176</v>
      </c>
      <c r="L33" s="158" t="s">
        <v>176</v>
      </c>
      <c r="M33" s="158" t="s">
        <v>176</v>
      </c>
      <c r="N33" s="158"/>
      <c r="O33" s="163" t="s">
        <v>198</v>
      </c>
      <c r="P33" s="160"/>
      <c r="R33" s="161">
        <f>P33</f>
        <v>0</v>
      </c>
      <c r="S33" s="153" t="s">
        <v>176</v>
      </c>
      <c r="T33" s="160"/>
      <c r="V33" s="161">
        <f>T33</f>
        <v>0</v>
      </c>
      <c r="X33" s="342"/>
      <c r="Y33" s="342"/>
      <c r="Z33" s="342"/>
    </row>
    <row r="34" spans="1:26" ht="15" customHeight="1">
      <c r="A34" s="153">
        <v>24</v>
      </c>
      <c r="B34" s="153">
        <f t="shared" si="0"/>
        <v>5</v>
      </c>
      <c r="C34" s="154">
        <v>60228</v>
      </c>
      <c r="D34" s="154" t="s">
        <v>1421</v>
      </c>
      <c r="F34" s="158" t="s">
        <v>176</v>
      </c>
      <c r="G34" s="158"/>
      <c r="H34" s="158" t="s">
        <v>176</v>
      </c>
      <c r="I34" s="163">
        <v>60228</v>
      </c>
      <c r="J34" s="158" t="s">
        <v>176</v>
      </c>
      <c r="K34" s="158" t="s">
        <v>176</v>
      </c>
      <c r="L34" s="158" t="s">
        <v>176</v>
      </c>
      <c r="M34" s="158" t="s">
        <v>176</v>
      </c>
      <c r="N34" s="158"/>
      <c r="O34" s="163" t="s">
        <v>185</v>
      </c>
      <c r="P34" s="160"/>
      <c r="R34" s="161">
        <f>P34</f>
        <v>0</v>
      </c>
      <c r="S34" s="153" t="s">
        <v>176</v>
      </c>
      <c r="T34" s="160"/>
      <c r="V34" s="161">
        <f>T34</f>
        <v>0</v>
      </c>
      <c r="X34" s="342"/>
      <c r="Y34" s="342"/>
      <c r="Z34" s="342"/>
    </row>
    <row r="35" spans="1:26" ht="15" customHeight="1">
      <c r="A35" s="153">
        <v>25</v>
      </c>
      <c r="B35" s="153">
        <f t="shared" si="0"/>
        <v>4</v>
      </c>
      <c r="C35" s="154">
        <v>6023</v>
      </c>
      <c r="D35" s="154" t="s">
        <v>1421</v>
      </c>
      <c r="F35" s="158" t="s">
        <v>176</v>
      </c>
      <c r="G35" s="158"/>
      <c r="H35" s="162">
        <v>6023</v>
      </c>
      <c r="I35" s="158" t="s">
        <v>176</v>
      </c>
      <c r="J35" s="158" t="s">
        <v>176</v>
      </c>
      <c r="K35" s="158" t="s">
        <v>176</v>
      </c>
      <c r="L35" s="158" t="s">
        <v>176</v>
      </c>
      <c r="M35" s="158" t="s">
        <v>176</v>
      </c>
      <c r="N35" s="158"/>
      <c r="O35" s="162" t="s">
        <v>199</v>
      </c>
      <c r="P35" s="160"/>
      <c r="R35" s="161">
        <f>P35-R36-R37-R38</f>
        <v>0</v>
      </c>
      <c r="S35" s="153" t="s">
        <v>176</v>
      </c>
      <c r="T35" s="160"/>
      <c r="V35" s="161">
        <f>T35+V36+V37+V38</f>
        <v>0</v>
      </c>
      <c r="X35" s="342"/>
      <c r="Y35" s="342"/>
      <c r="Z35" s="342"/>
    </row>
    <row r="36" spans="1:26" ht="15" customHeight="1">
      <c r="A36" s="153">
        <v>26</v>
      </c>
      <c r="B36" s="153">
        <f t="shared" si="0"/>
        <v>5</v>
      </c>
      <c r="C36" s="154">
        <v>60231</v>
      </c>
      <c r="D36" s="154" t="s">
        <v>1421</v>
      </c>
      <c r="F36" s="158" t="s">
        <v>176</v>
      </c>
      <c r="G36" s="158"/>
      <c r="H36" s="158" t="s">
        <v>176</v>
      </c>
      <c r="I36" s="163">
        <v>60231</v>
      </c>
      <c r="J36" s="158" t="s">
        <v>176</v>
      </c>
      <c r="K36" s="158" t="s">
        <v>176</v>
      </c>
      <c r="L36" s="158" t="s">
        <v>176</v>
      </c>
      <c r="M36" s="158" t="s">
        <v>176</v>
      </c>
      <c r="N36" s="158"/>
      <c r="O36" s="163" t="s">
        <v>200</v>
      </c>
      <c r="P36" s="160"/>
      <c r="R36" s="161">
        <f t="shared" ref="R36:R38" si="7">P36</f>
        <v>0</v>
      </c>
      <c r="S36" s="153" t="s">
        <v>176</v>
      </c>
      <c r="T36" s="160"/>
      <c r="V36" s="161">
        <f t="shared" ref="V36:V38" si="8">T36</f>
        <v>0</v>
      </c>
      <c r="X36" s="342"/>
      <c r="Y36" s="342"/>
      <c r="Z36" s="342"/>
    </row>
    <row r="37" spans="1:26" ht="15" customHeight="1">
      <c r="A37" s="153">
        <v>27</v>
      </c>
      <c r="B37" s="153">
        <f t="shared" si="0"/>
        <v>5</v>
      </c>
      <c r="C37" s="154">
        <v>60232</v>
      </c>
      <c r="D37" s="154" t="s">
        <v>1421</v>
      </c>
      <c r="F37" s="158" t="s">
        <v>176</v>
      </c>
      <c r="G37" s="158"/>
      <c r="H37" s="158" t="s">
        <v>176</v>
      </c>
      <c r="I37" s="163">
        <v>60232</v>
      </c>
      <c r="J37" s="158" t="s">
        <v>176</v>
      </c>
      <c r="K37" s="158" t="s">
        <v>176</v>
      </c>
      <c r="L37" s="158" t="s">
        <v>176</v>
      </c>
      <c r="M37" s="158" t="s">
        <v>176</v>
      </c>
      <c r="N37" s="158"/>
      <c r="O37" s="163" t="s">
        <v>201</v>
      </c>
      <c r="P37" s="160"/>
      <c r="R37" s="161">
        <f t="shared" si="7"/>
        <v>0</v>
      </c>
      <c r="S37" s="153" t="s">
        <v>176</v>
      </c>
      <c r="T37" s="160"/>
      <c r="V37" s="161">
        <f t="shared" si="8"/>
        <v>0</v>
      </c>
      <c r="X37" s="342"/>
      <c r="Y37" s="342"/>
      <c r="Z37" s="342"/>
    </row>
    <row r="38" spans="1:26" ht="15" customHeight="1">
      <c r="A38" s="153">
        <v>28</v>
      </c>
      <c r="B38" s="153">
        <f t="shared" si="0"/>
        <v>5</v>
      </c>
      <c r="C38" s="154">
        <v>60238</v>
      </c>
      <c r="D38" s="154" t="s">
        <v>1421</v>
      </c>
      <c r="F38" s="158" t="s">
        <v>176</v>
      </c>
      <c r="G38" s="158"/>
      <c r="H38" s="158" t="s">
        <v>176</v>
      </c>
      <c r="I38" s="163">
        <v>60238</v>
      </c>
      <c r="J38" s="158" t="s">
        <v>176</v>
      </c>
      <c r="K38" s="158" t="s">
        <v>176</v>
      </c>
      <c r="L38" s="158" t="s">
        <v>176</v>
      </c>
      <c r="M38" s="158" t="s">
        <v>176</v>
      </c>
      <c r="N38" s="158"/>
      <c r="O38" s="163" t="s">
        <v>202</v>
      </c>
      <c r="P38" s="160"/>
      <c r="R38" s="161">
        <f t="shared" si="7"/>
        <v>0</v>
      </c>
      <c r="S38" s="153" t="s">
        <v>176</v>
      </c>
      <c r="T38" s="160"/>
      <c r="V38" s="161">
        <f t="shared" si="8"/>
        <v>0</v>
      </c>
      <c r="X38" s="342"/>
      <c r="Y38" s="342"/>
      <c r="Z38" s="342"/>
    </row>
    <row r="39" spans="1:26" ht="15" customHeight="1">
      <c r="A39" s="153">
        <v>29</v>
      </c>
      <c r="B39" s="153">
        <f t="shared" si="0"/>
        <v>4</v>
      </c>
      <c r="C39" s="154">
        <v>6028</v>
      </c>
      <c r="D39" s="154" t="s">
        <v>1421</v>
      </c>
      <c r="F39" s="158" t="s">
        <v>176</v>
      </c>
      <c r="G39" s="158"/>
      <c r="H39" s="162">
        <v>6028</v>
      </c>
      <c r="I39" s="158" t="s">
        <v>176</v>
      </c>
      <c r="J39" s="158" t="s">
        <v>176</v>
      </c>
      <c r="K39" s="158" t="s">
        <v>176</v>
      </c>
      <c r="L39" s="158" t="s">
        <v>176</v>
      </c>
      <c r="M39" s="158" t="s">
        <v>176</v>
      </c>
      <c r="N39" s="158"/>
      <c r="O39" s="162" t="s">
        <v>203</v>
      </c>
      <c r="P39" s="160"/>
      <c r="R39" s="161">
        <f>P39</f>
        <v>0</v>
      </c>
      <c r="S39" s="153" t="s">
        <v>176</v>
      </c>
      <c r="T39" s="160"/>
      <c r="V39" s="161">
        <f>T39</f>
        <v>0</v>
      </c>
      <c r="X39" s="342"/>
      <c r="Y39" s="342"/>
      <c r="Z39" s="342"/>
    </row>
    <row r="40" spans="1:26" ht="15" customHeight="1">
      <c r="A40" s="153">
        <v>30</v>
      </c>
      <c r="B40" s="153">
        <f t="shared" si="0"/>
        <v>3</v>
      </c>
      <c r="C40" s="154">
        <v>603</v>
      </c>
      <c r="D40" s="154" t="s">
        <v>1421</v>
      </c>
      <c r="F40" s="158" t="s">
        <v>176</v>
      </c>
      <c r="G40" s="159">
        <v>603</v>
      </c>
      <c r="H40" s="158" t="s">
        <v>176</v>
      </c>
      <c r="I40" s="158" t="s">
        <v>176</v>
      </c>
      <c r="J40" s="158" t="s">
        <v>176</v>
      </c>
      <c r="K40" s="158" t="s">
        <v>176</v>
      </c>
      <c r="L40" s="158" t="s">
        <v>176</v>
      </c>
      <c r="M40" s="158" t="s">
        <v>176</v>
      </c>
      <c r="N40" s="158"/>
      <c r="O40" s="159" t="s">
        <v>204</v>
      </c>
      <c r="P40" s="160"/>
      <c r="R40" s="161">
        <f>P40-SUM(R41:R65)</f>
        <v>0</v>
      </c>
      <c r="S40" s="153" t="s">
        <v>176</v>
      </c>
      <c r="T40" s="160"/>
      <c r="V40" s="161">
        <f>T40+V41+V55+V56+V59+V60+V61+V62+V63</f>
        <v>0</v>
      </c>
      <c r="X40" s="342"/>
      <c r="Y40" s="342"/>
      <c r="Z40" s="342"/>
    </row>
    <row r="41" spans="1:26" ht="15" customHeight="1">
      <c r="A41" s="153">
        <v>31</v>
      </c>
      <c r="B41" s="153">
        <f t="shared" si="0"/>
        <v>4</v>
      </c>
      <c r="C41" s="154">
        <v>6031</v>
      </c>
      <c r="D41" s="154" t="s">
        <v>1421</v>
      </c>
      <c r="F41" s="158" t="s">
        <v>176</v>
      </c>
      <c r="G41" s="158"/>
      <c r="H41" s="162">
        <v>6031</v>
      </c>
      <c r="I41" s="158" t="s">
        <v>176</v>
      </c>
      <c r="J41" s="158" t="s">
        <v>176</v>
      </c>
      <c r="K41" s="158" t="s">
        <v>176</v>
      </c>
      <c r="L41" s="158" t="s">
        <v>176</v>
      </c>
      <c r="M41" s="158" t="s">
        <v>176</v>
      </c>
      <c r="N41" s="158"/>
      <c r="O41" s="162" t="s">
        <v>205</v>
      </c>
      <c r="P41" s="160"/>
      <c r="R41" s="161">
        <f>P41-R42-R43-R44-R45-R46-R47-R48-R49-R50-R51-R52-R53-R54</f>
        <v>0</v>
      </c>
      <c r="S41" s="153" t="s">
        <v>176</v>
      </c>
      <c r="T41" s="160"/>
      <c r="V41" s="161">
        <f>T41+V42+V50+V54</f>
        <v>0</v>
      </c>
      <c r="X41" s="342"/>
      <c r="Y41" s="342"/>
      <c r="Z41" s="342"/>
    </row>
    <row r="42" spans="1:26" ht="15" hidden="1" customHeight="1">
      <c r="A42" s="153">
        <v>32</v>
      </c>
      <c r="B42" s="153">
        <f t="shared" si="0"/>
        <v>5</v>
      </c>
      <c r="C42" s="154">
        <v>60311</v>
      </c>
      <c r="F42" s="158" t="s">
        <v>176</v>
      </c>
      <c r="G42" s="158"/>
      <c r="H42" s="158" t="s">
        <v>176</v>
      </c>
      <c r="I42" s="163">
        <v>60311</v>
      </c>
      <c r="J42" s="158" t="s">
        <v>176</v>
      </c>
      <c r="K42" s="158" t="s">
        <v>176</v>
      </c>
      <c r="L42" s="158" t="s">
        <v>176</v>
      </c>
      <c r="M42" s="158" t="s">
        <v>176</v>
      </c>
      <c r="N42" s="158" t="s">
        <v>1422</v>
      </c>
      <c r="O42" s="163" t="s">
        <v>206</v>
      </c>
      <c r="P42" s="160"/>
      <c r="R42" s="161">
        <f>P42-R43-R44-R45-R46-R47-R48-R49</f>
        <v>0</v>
      </c>
      <c r="S42" s="153" t="s">
        <v>176</v>
      </c>
      <c r="T42" s="160"/>
      <c r="V42" s="161">
        <f>T42+V43+V47+V48+V49</f>
        <v>0</v>
      </c>
      <c r="X42" s="342"/>
      <c r="Y42" s="342"/>
      <c r="Z42" s="342"/>
    </row>
    <row r="43" spans="1:26" ht="15" hidden="1" customHeight="1">
      <c r="A43" s="153">
        <v>33</v>
      </c>
      <c r="B43" s="153">
        <f t="shared" si="0"/>
        <v>6</v>
      </c>
      <c r="C43" s="154">
        <v>603111</v>
      </c>
      <c r="F43" s="158" t="s">
        <v>176</v>
      </c>
      <c r="G43" s="158"/>
      <c r="H43" s="158" t="s">
        <v>176</v>
      </c>
      <c r="I43" s="158" t="s">
        <v>176</v>
      </c>
      <c r="J43" s="165">
        <v>603111</v>
      </c>
      <c r="K43" s="158" t="s">
        <v>176</v>
      </c>
      <c r="L43" s="158" t="s">
        <v>176</v>
      </c>
      <c r="M43" s="158" t="s">
        <v>176</v>
      </c>
      <c r="N43" s="158" t="s">
        <v>1422</v>
      </c>
      <c r="O43" s="165" t="s">
        <v>207</v>
      </c>
      <c r="P43" s="160"/>
      <c r="R43" s="161">
        <f>P43-R44-R45-R46</f>
        <v>0</v>
      </c>
      <c r="S43" s="153" t="s">
        <v>176</v>
      </c>
      <c r="T43" s="160"/>
      <c r="V43" s="161">
        <f>T43+V44+V45+V46</f>
        <v>0</v>
      </c>
      <c r="X43" s="342"/>
      <c r="Y43" s="342"/>
      <c r="Z43" s="342"/>
    </row>
    <row r="44" spans="1:26" ht="15" hidden="1" customHeight="1">
      <c r="A44" s="153">
        <v>34</v>
      </c>
      <c r="B44" s="153">
        <f t="shared" si="0"/>
        <v>7</v>
      </c>
      <c r="C44" s="154">
        <v>6031111</v>
      </c>
      <c r="F44" s="158" t="s">
        <v>176</v>
      </c>
      <c r="G44" s="158"/>
      <c r="H44" s="158" t="s">
        <v>176</v>
      </c>
      <c r="I44" s="158" t="s">
        <v>176</v>
      </c>
      <c r="J44" s="158" t="s">
        <v>176</v>
      </c>
      <c r="K44" s="166">
        <v>6031111</v>
      </c>
      <c r="L44" s="158" t="s">
        <v>176</v>
      </c>
      <c r="M44" s="158" t="s">
        <v>176</v>
      </c>
      <c r="N44" s="158" t="s">
        <v>1422</v>
      </c>
      <c r="O44" s="166" t="s">
        <v>208</v>
      </c>
      <c r="P44" s="160"/>
      <c r="R44" s="161">
        <f>P44</f>
        <v>0</v>
      </c>
      <c r="S44" s="153" t="s">
        <v>176</v>
      </c>
      <c r="T44" s="160"/>
      <c r="V44" s="161">
        <f>T44</f>
        <v>0</v>
      </c>
      <c r="X44" s="342"/>
      <c r="Y44" s="342"/>
      <c r="Z44" s="342"/>
    </row>
    <row r="45" spans="1:26" ht="15" hidden="1" customHeight="1">
      <c r="A45" s="153">
        <v>35</v>
      </c>
      <c r="B45" s="153">
        <f t="shared" si="0"/>
        <v>7</v>
      </c>
      <c r="C45" s="154">
        <v>6031112</v>
      </c>
      <c r="F45" s="158" t="s">
        <v>176</v>
      </c>
      <c r="G45" s="158"/>
      <c r="H45" s="158" t="s">
        <v>176</v>
      </c>
      <c r="I45" s="158" t="s">
        <v>176</v>
      </c>
      <c r="J45" s="158" t="s">
        <v>176</v>
      </c>
      <c r="K45" s="166">
        <v>6031112</v>
      </c>
      <c r="L45" s="158" t="s">
        <v>176</v>
      </c>
      <c r="M45" s="158" t="s">
        <v>176</v>
      </c>
      <c r="N45" s="158" t="s">
        <v>1422</v>
      </c>
      <c r="O45" s="166" t="s">
        <v>209</v>
      </c>
      <c r="P45" s="160"/>
      <c r="R45" s="161">
        <f t="shared" ref="R45:R46" si="9">P45</f>
        <v>0</v>
      </c>
      <c r="S45" s="153" t="s">
        <v>176</v>
      </c>
      <c r="T45" s="160"/>
      <c r="V45" s="161">
        <f t="shared" ref="V45:V46" si="10">T45</f>
        <v>0</v>
      </c>
      <c r="X45" s="342"/>
      <c r="Y45" s="342"/>
      <c r="Z45" s="342"/>
    </row>
    <row r="46" spans="1:26" ht="15" hidden="1" customHeight="1">
      <c r="A46" s="153">
        <v>36</v>
      </c>
      <c r="B46" s="153">
        <f t="shared" si="0"/>
        <v>7</v>
      </c>
      <c r="C46" s="154">
        <v>6031118</v>
      </c>
      <c r="F46" s="158" t="s">
        <v>176</v>
      </c>
      <c r="G46" s="158"/>
      <c r="H46" s="158" t="s">
        <v>176</v>
      </c>
      <c r="I46" s="158" t="s">
        <v>176</v>
      </c>
      <c r="J46" s="158" t="s">
        <v>176</v>
      </c>
      <c r="K46" s="166">
        <v>6031118</v>
      </c>
      <c r="L46" s="158" t="s">
        <v>176</v>
      </c>
      <c r="M46" s="158" t="s">
        <v>176</v>
      </c>
      <c r="N46" s="158" t="s">
        <v>1422</v>
      </c>
      <c r="O46" s="166" t="s">
        <v>210</v>
      </c>
      <c r="P46" s="160"/>
      <c r="R46" s="161">
        <f t="shared" si="9"/>
        <v>0</v>
      </c>
      <c r="S46" s="153" t="s">
        <v>176</v>
      </c>
      <c r="T46" s="160"/>
      <c r="V46" s="161">
        <f t="shared" si="10"/>
        <v>0</v>
      </c>
      <c r="X46" s="342"/>
      <c r="Y46" s="342"/>
      <c r="Z46" s="342"/>
    </row>
    <row r="47" spans="1:26" ht="15" hidden="1" customHeight="1">
      <c r="A47" s="153">
        <v>37</v>
      </c>
      <c r="B47" s="153">
        <f t="shared" si="0"/>
        <v>6</v>
      </c>
      <c r="C47" s="154">
        <v>603112</v>
      </c>
      <c r="F47" s="158" t="s">
        <v>176</v>
      </c>
      <c r="G47" s="158"/>
      <c r="H47" s="158" t="s">
        <v>176</v>
      </c>
      <c r="I47" s="158" t="s">
        <v>176</v>
      </c>
      <c r="J47" s="165">
        <v>603112</v>
      </c>
      <c r="K47" s="158" t="s">
        <v>176</v>
      </c>
      <c r="L47" s="158" t="s">
        <v>176</v>
      </c>
      <c r="M47" s="158" t="s">
        <v>176</v>
      </c>
      <c r="N47" s="158" t="s">
        <v>1422</v>
      </c>
      <c r="O47" s="165" t="s">
        <v>211</v>
      </c>
      <c r="P47" s="160"/>
      <c r="R47" s="161">
        <f>P47</f>
        <v>0</v>
      </c>
      <c r="S47" s="153" t="s">
        <v>176</v>
      </c>
      <c r="T47" s="160"/>
      <c r="V47" s="161">
        <f>T47</f>
        <v>0</v>
      </c>
      <c r="X47" s="342"/>
      <c r="Y47" s="342"/>
      <c r="Z47" s="342"/>
    </row>
    <row r="48" spans="1:26" ht="15" hidden="1" customHeight="1">
      <c r="A48" s="153">
        <v>38</v>
      </c>
      <c r="B48" s="153">
        <f t="shared" si="0"/>
        <v>6</v>
      </c>
      <c r="C48" s="154">
        <v>603113</v>
      </c>
      <c r="F48" s="158" t="s">
        <v>176</v>
      </c>
      <c r="G48" s="158"/>
      <c r="H48" s="158" t="s">
        <v>176</v>
      </c>
      <c r="I48" s="158" t="s">
        <v>176</v>
      </c>
      <c r="J48" s="165">
        <v>603113</v>
      </c>
      <c r="K48" s="158" t="s">
        <v>176</v>
      </c>
      <c r="L48" s="158" t="s">
        <v>176</v>
      </c>
      <c r="M48" s="158" t="s">
        <v>176</v>
      </c>
      <c r="N48" s="158" t="s">
        <v>1422</v>
      </c>
      <c r="O48" s="165" t="s">
        <v>212</v>
      </c>
      <c r="P48" s="160"/>
      <c r="R48" s="161">
        <f t="shared" ref="R48:R49" si="11">P48</f>
        <v>0</v>
      </c>
      <c r="S48" s="153" t="s">
        <v>176</v>
      </c>
      <c r="T48" s="160"/>
      <c r="V48" s="161">
        <f t="shared" ref="V48:V49" si="12">T48</f>
        <v>0</v>
      </c>
      <c r="X48" s="342"/>
      <c r="Y48" s="342"/>
      <c r="Z48" s="342"/>
    </row>
    <row r="49" spans="1:26" ht="15" hidden="1" customHeight="1">
      <c r="A49" s="153">
        <v>39</v>
      </c>
      <c r="B49" s="153">
        <f t="shared" si="0"/>
        <v>6</v>
      </c>
      <c r="C49" s="154">
        <v>603118</v>
      </c>
      <c r="F49" s="158" t="s">
        <v>176</v>
      </c>
      <c r="G49" s="158"/>
      <c r="H49" s="158" t="s">
        <v>176</v>
      </c>
      <c r="I49" s="158" t="s">
        <v>176</v>
      </c>
      <c r="J49" s="165">
        <v>603118</v>
      </c>
      <c r="K49" s="158" t="s">
        <v>176</v>
      </c>
      <c r="L49" s="158" t="s">
        <v>176</v>
      </c>
      <c r="M49" s="158" t="s">
        <v>176</v>
      </c>
      <c r="N49" s="158" t="s">
        <v>1422</v>
      </c>
      <c r="O49" s="165" t="s">
        <v>213</v>
      </c>
      <c r="P49" s="160"/>
      <c r="R49" s="161">
        <f t="shared" si="11"/>
        <v>0</v>
      </c>
      <c r="S49" s="153" t="s">
        <v>176</v>
      </c>
      <c r="T49" s="160"/>
      <c r="V49" s="161">
        <f t="shared" si="12"/>
        <v>0</v>
      </c>
      <c r="X49" s="342"/>
      <c r="Y49" s="342"/>
      <c r="Z49" s="342"/>
    </row>
    <row r="50" spans="1:26" ht="15" hidden="1" customHeight="1">
      <c r="A50" s="153">
        <v>40</v>
      </c>
      <c r="B50" s="153">
        <f t="shared" si="0"/>
        <v>5</v>
      </c>
      <c r="C50" s="154">
        <v>60312</v>
      </c>
      <c r="F50" s="158" t="s">
        <v>176</v>
      </c>
      <c r="G50" s="158"/>
      <c r="H50" s="158" t="s">
        <v>176</v>
      </c>
      <c r="I50" s="163">
        <v>60312</v>
      </c>
      <c r="J50" s="158" t="s">
        <v>176</v>
      </c>
      <c r="K50" s="158" t="s">
        <v>176</v>
      </c>
      <c r="L50" s="158" t="s">
        <v>176</v>
      </c>
      <c r="M50" s="158" t="s">
        <v>176</v>
      </c>
      <c r="N50" s="158" t="s">
        <v>1422</v>
      </c>
      <c r="O50" s="163" t="s">
        <v>214</v>
      </c>
      <c r="P50" s="160"/>
      <c r="R50" s="161">
        <f>P50-R51-R52-R53</f>
        <v>0</v>
      </c>
      <c r="S50" s="153" t="s">
        <v>176</v>
      </c>
      <c r="T50" s="160"/>
      <c r="V50" s="161">
        <f>T50+V51+V52+V53</f>
        <v>0</v>
      </c>
      <c r="X50" s="342"/>
      <c r="Y50" s="342"/>
      <c r="Z50" s="342"/>
    </row>
    <row r="51" spans="1:26" ht="15" hidden="1" customHeight="1">
      <c r="A51" s="153">
        <v>41</v>
      </c>
      <c r="B51" s="153">
        <f t="shared" si="0"/>
        <v>6</v>
      </c>
      <c r="C51" s="154">
        <v>603121</v>
      </c>
      <c r="F51" s="158" t="s">
        <v>176</v>
      </c>
      <c r="G51" s="158"/>
      <c r="H51" s="158" t="s">
        <v>176</v>
      </c>
      <c r="I51" s="158" t="s">
        <v>176</v>
      </c>
      <c r="J51" s="165">
        <v>603121</v>
      </c>
      <c r="K51" s="158" t="s">
        <v>176</v>
      </c>
      <c r="L51" s="158" t="s">
        <v>176</v>
      </c>
      <c r="M51" s="158" t="s">
        <v>176</v>
      </c>
      <c r="N51" s="158" t="s">
        <v>1422</v>
      </c>
      <c r="O51" s="165" t="s">
        <v>215</v>
      </c>
      <c r="P51" s="160"/>
      <c r="R51" s="161">
        <f t="shared" ref="R51:R53" si="13">P51</f>
        <v>0</v>
      </c>
      <c r="S51" s="153" t="s">
        <v>176</v>
      </c>
      <c r="T51" s="160"/>
      <c r="V51" s="161">
        <f t="shared" ref="V51:V53" si="14">T51</f>
        <v>0</v>
      </c>
      <c r="X51" s="342"/>
      <c r="Y51" s="342"/>
      <c r="Z51" s="342"/>
    </row>
    <row r="52" spans="1:26" ht="15" hidden="1" customHeight="1">
      <c r="A52" s="153">
        <v>42</v>
      </c>
      <c r="B52" s="153">
        <f t="shared" si="0"/>
        <v>6</v>
      </c>
      <c r="C52" s="154">
        <v>603122</v>
      </c>
      <c r="F52" s="158" t="s">
        <v>176</v>
      </c>
      <c r="G52" s="158"/>
      <c r="H52" s="158" t="s">
        <v>176</v>
      </c>
      <c r="I52" s="158" t="s">
        <v>176</v>
      </c>
      <c r="J52" s="165">
        <v>603122</v>
      </c>
      <c r="K52" s="158" t="s">
        <v>176</v>
      </c>
      <c r="L52" s="158" t="s">
        <v>176</v>
      </c>
      <c r="M52" s="158" t="s">
        <v>176</v>
      </c>
      <c r="N52" s="158" t="s">
        <v>1422</v>
      </c>
      <c r="O52" s="165" t="s">
        <v>216</v>
      </c>
      <c r="P52" s="160"/>
      <c r="R52" s="161">
        <f t="shared" si="13"/>
        <v>0</v>
      </c>
      <c r="S52" s="153" t="s">
        <v>176</v>
      </c>
      <c r="T52" s="160"/>
      <c r="V52" s="161">
        <f t="shared" si="14"/>
        <v>0</v>
      </c>
      <c r="X52" s="342"/>
      <c r="Y52" s="342"/>
      <c r="Z52" s="342"/>
    </row>
    <row r="53" spans="1:26" ht="15" hidden="1" customHeight="1">
      <c r="A53" s="153">
        <v>43</v>
      </c>
      <c r="B53" s="153">
        <f t="shared" si="0"/>
        <v>6</v>
      </c>
      <c r="C53" s="154">
        <v>603128</v>
      </c>
      <c r="F53" s="158" t="s">
        <v>176</v>
      </c>
      <c r="G53" s="158"/>
      <c r="H53" s="158" t="s">
        <v>176</v>
      </c>
      <c r="I53" s="158" t="s">
        <v>176</v>
      </c>
      <c r="J53" s="165">
        <v>603128</v>
      </c>
      <c r="K53" s="158" t="s">
        <v>176</v>
      </c>
      <c r="L53" s="158" t="s">
        <v>176</v>
      </c>
      <c r="M53" s="158" t="s">
        <v>176</v>
      </c>
      <c r="N53" s="158" t="s">
        <v>1422</v>
      </c>
      <c r="O53" s="165" t="s">
        <v>217</v>
      </c>
      <c r="P53" s="160"/>
      <c r="R53" s="161">
        <f t="shared" si="13"/>
        <v>0</v>
      </c>
      <c r="S53" s="153" t="s">
        <v>176</v>
      </c>
      <c r="T53" s="160"/>
      <c r="V53" s="161">
        <f t="shared" si="14"/>
        <v>0</v>
      </c>
      <c r="X53" s="342"/>
      <c r="Y53" s="342"/>
      <c r="Z53" s="342"/>
    </row>
    <row r="54" spans="1:26" ht="15" hidden="1" customHeight="1">
      <c r="A54" s="153">
        <v>44</v>
      </c>
      <c r="B54" s="153">
        <f t="shared" si="0"/>
        <v>5</v>
      </c>
      <c r="C54" s="154">
        <v>60313</v>
      </c>
      <c r="F54" s="158" t="s">
        <v>176</v>
      </c>
      <c r="G54" s="158"/>
      <c r="H54" s="158" t="s">
        <v>176</v>
      </c>
      <c r="I54" s="163">
        <v>60313</v>
      </c>
      <c r="J54" s="158" t="s">
        <v>176</v>
      </c>
      <c r="K54" s="158" t="s">
        <v>176</v>
      </c>
      <c r="L54" s="158" t="s">
        <v>176</v>
      </c>
      <c r="M54" s="158" t="s">
        <v>176</v>
      </c>
      <c r="N54" s="158" t="s">
        <v>1422</v>
      </c>
      <c r="O54" s="163" t="s">
        <v>218</v>
      </c>
      <c r="P54" s="160"/>
      <c r="R54" s="161">
        <f>P54</f>
        <v>0</v>
      </c>
      <c r="S54" s="153" t="s">
        <v>176</v>
      </c>
      <c r="T54" s="160"/>
      <c r="V54" s="161">
        <f>T54</f>
        <v>0</v>
      </c>
      <c r="X54" s="342"/>
      <c r="Y54" s="342"/>
      <c r="Z54" s="342"/>
    </row>
    <row r="55" spans="1:26" ht="15" customHeight="1">
      <c r="A55" s="153">
        <v>45</v>
      </c>
      <c r="B55" s="153">
        <f t="shared" si="0"/>
        <v>4</v>
      </c>
      <c r="C55" s="154">
        <v>6032</v>
      </c>
      <c r="D55" s="154" t="s">
        <v>1421</v>
      </c>
      <c r="F55" s="158" t="s">
        <v>176</v>
      </c>
      <c r="G55" s="158"/>
      <c r="H55" s="162">
        <v>6032</v>
      </c>
      <c r="I55" s="158" t="s">
        <v>176</v>
      </c>
      <c r="J55" s="158" t="s">
        <v>176</v>
      </c>
      <c r="K55" s="158" t="s">
        <v>176</v>
      </c>
      <c r="L55" s="158" t="s">
        <v>176</v>
      </c>
      <c r="M55" s="158" t="s">
        <v>176</v>
      </c>
      <c r="N55" s="158"/>
      <c r="O55" s="162" t="s">
        <v>219</v>
      </c>
      <c r="P55" s="160"/>
      <c r="R55" s="161">
        <f>P55</f>
        <v>0</v>
      </c>
      <c r="S55" s="153" t="s">
        <v>176</v>
      </c>
      <c r="T55" s="160"/>
      <c r="V55" s="161">
        <f>T55</f>
        <v>0</v>
      </c>
      <c r="X55" s="342"/>
      <c r="Y55" s="342"/>
      <c r="Z55" s="342"/>
    </row>
    <row r="56" spans="1:26" ht="15" customHeight="1">
      <c r="A56" s="153">
        <v>46</v>
      </c>
      <c r="B56" s="153">
        <f t="shared" si="0"/>
        <v>4</v>
      </c>
      <c r="C56" s="154">
        <v>6033</v>
      </c>
      <c r="D56" s="154" t="s">
        <v>1421</v>
      </c>
      <c r="F56" s="158" t="s">
        <v>176</v>
      </c>
      <c r="G56" s="158"/>
      <c r="H56" s="162">
        <v>6033</v>
      </c>
      <c r="I56" s="158" t="s">
        <v>176</v>
      </c>
      <c r="J56" s="158" t="s">
        <v>176</v>
      </c>
      <c r="K56" s="158" t="s">
        <v>176</v>
      </c>
      <c r="L56" s="158" t="s">
        <v>176</v>
      </c>
      <c r="M56" s="158" t="s">
        <v>176</v>
      </c>
      <c r="N56" s="158"/>
      <c r="O56" s="162" t="s">
        <v>220</v>
      </c>
      <c r="P56" s="160"/>
      <c r="R56" s="161">
        <f>P56-R57-R58</f>
        <v>0</v>
      </c>
      <c r="S56" s="153" t="s">
        <v>176</v>
      </c>
      <c r="T56" s="160"/>
      <c r="V56" s="161">
        <f>T56+V57+V58</f>
        <v>0</v>
      </c>
      <c r="X56" s="342"/>
      <c r="Y56" s="342"/>
      <c r="Z56" s="342"/>
    </row>
    <row r="57" spans="1:26" ht="15" hidden="1" customHeight="1">
      <c r="A57" s="153">
        <v>47</v>
      </c>
      <c r="B57" s="153">
        <f t="shared" si="0"/>
        <v>5</v>
      </c>
      <c r="C57" s="154">
        <v>60331</v>
      </c>
      <c r="F57" s="158" t="s">
        <v>176</v>
      </c>
      <c r="G57" s="158"/>
      <c r="H57" s="158" t="s">
        <v>176</v>
      </c>
      <c r="I57" s="163">
        <v>60331</v>
      </c>
      <c r="J57" s="158" t="s">
        <v>176</v>
      </c>
      <c r="K57" s="158" t="s">
        <v>176</v>
      </c>
      <c r="L57" s="158" t="s">
        <v>176</v>
      </c>
      <c r="M57" s="158" t="s">
        <v>176</v>
      </c>
      <c r="N57" s="158" t="s">
        <v>1422</v>
      </c>
      <c r="O57" s="163" t="s">
        <v>221</v>
      </c>
      <c r="P57" s="160"/>
      <c r="R57" s="161">
        <f t="shared" ref="R57:R58" si="15">P57</f>
        <v>0</v>
      </c>
      <c r="S57" s="153" t="s">
        <v>176</v>
      </c>
      <c r="T57" s="160"/>
      <c r="V57" s="161">
        <f t="shared" ref="V57:V58" si="16">T57</f>
        <v>0</v>
      </c>
      <c r="X57" s="342"/>
      <c r="Y57" s="342"/>
      <c r="Z57" s="342"/>
    </row>
    <row r="58" spans="1:26" ht="15" hidden="1" customHeight="1">
      <c r="A58" s="153">
        <v>48</v>
      </c>
      <c r="B58" s="153">
        <f t="shared" si="0"/>
        <v>5</v>
      </c>
      <c r="C58" s="154">
        <v>60338</v>
      </c>
      <c r="F58" s="158" t="s">
        <v>176</v>
      </c>
      <c r="G58" s="158"/>
      <c r="H58" s="158" t="s">
        <v>176</v>
      </c>
      <c r="I58" s="163">
        <v>60338</v>
      </c>
      <c r="J58" s="158" t="s">
        <v>176</v>
      </c>
      <c r="K58" s="158" t="s">
        <v>176</v>
      </c>
      <c r="L58" s="158" t="s">
        <v>176</v>
      </c>
      <c r="M58" s="158" t="s">
        <v>176</v>
      </c>
      <c r="N58" s="158" t="s">
        <v>1422</v>
      </c>
      <c r="O58" s="163" t="s">
        <v>222</v>
      </c>
      <c r="P58" s="160"/>
      <c r="R58" s="161">
        <f t="shared" si="15"/>
        <v>0</v>
      </c>
      <c r="S58" s="153" t="s">
        <v>176</v>
      </c>
      <c r="T58" s="160"/>
      <c r="V58" s="161">
        <f t="shared" si="16"/>
        <v>0</v>
      </c>
      <c r="X58" s="342"/>
      <c r="Y58" s="342"/>
      <c r="Z58" s="342"/>
    </row>
    <row r="59" spans="1:26" ht="15" customHeight="1">
      <c r="A59" s="153">
        <v>49</v>
      </c>
      <c r="B59" s="153">
        <f t="shared" si="0"/>
        <v>4</v>
      </c>
      <c r="C59" s="154">
        <v>6034</v>
      </c>
      <c r="D59" s="154" t="s">
        <v>1421</v>
      </c>
      <c r="F59" s="158" t="s">
        <v>176</v>
      </c>
      <c r="G59" s="158"/>
      <c r="H59" s="162">
        <v>6034</v>
      </c>
      <c r="I59" s="158" t="s">
        <v>176</v>
      </c>
      <c r="J59" s="158" t="s">
        <v>176</v>
      </c>
      <c r="K59" s="158" t="s">
        <v>176</v>
      </c>
      <c r="L59" s="158" t="s">
        <v>176</v>
      </c>
      <c r="M59" s="158" t="s">
        <v>176</v>
      </c>
      <c r="N59" s="158"/>
      <c r="O59" s="162" t="s">
        <v>223</v>
      </c>
      <c r="P59" s="160"/>
      <c r="R59" s="161">
        <f>P59</f>
        <v>0</v>
      </c>
      <c r="S59" s="153" t="s">
        <v>176</v>
      </c>
      <c r="T59" s="160"/>
      <c r="V59" s="161">
        <f>T59</f>
        <v>0</v>
      </c>
      <c r="X59" s="342"/>
      <c r="Y59" s="342"/>
      <c r="Z59" s="342"/>
    </row>
    <row r="60" spans="1:26" ht="15" customHeight="1">
      <c r="A60" s="153">
        <v>50</v>
      </c>
      <c r="B60" s="153">
        <f t="shared" si="0"/>
        <v>4</v>
      </c>
      <c r="C60" s="154">
        <v>6035</v>
      </c>
      <c r="D60" s="154" t="s">
        <v>1421</v>
      </c>
      <c r="F60" s="158" t="s">
        <v>176</v>
      </c>
      <c r="G60" s="158"/>
      <c r="H60" s="162">
        <v>6035</v>
      </c>
      <c r="I60" s="158" t="s">
        <v>176</v>
      </c>
      <c r="J60" s="158" t="s">
        <v>176</v>
      </c>
      <c r="K60" s="158" t="s">
        <v>176</v>
      </c>
      <c r="L60" s="158" t="s">
        <v>176</v>
      </c>
      <c r="M60" s="158" t="s">
        <v>176</v>
      </c>
      <c r="N60" s="158"/>
      <c r="O60" s="162" t="s">
        <v>224</v>
      </c>
      <c r="P60" s="160"/>
      <c r="R60" s="161">
        <f t="shared" ref="R60:R62" si="17">P60</f>
        <v>0</v>
      </c>
      <c r="S60" s="153" t="s">
        <v>176</v>
      </c>
      <c r="T60" s="160"/>
      <c r="V60" s="161">
        <f t="shared" ref="V60:V62" si="18">T60</f>
        <v>0</v>
      </c>
      <c r="X60" s="342"/>
      <c r="Y60" s="342"/>
      <c r="Z60" s="342"/>
    </row>
    <row r="61" spans="1:26" ht="15" customHeight="1">
      <c r="A61" s="153">
        <v>51</v>
      </c>
      <c r="B61" s="153">
        <f t="shared" si="0"/>
        <v>4</v>
      </c>
      <c r="C61" s="154">
        <v>6036</v>
      </c>
      <c r="D61" s="154" t="s">
        <v>1421</v>
      </c>
      <c r="F61" s="158" t="s">
        <v>176</v>
      </c>
      <c r="G61" s="158"/>
      <c r="H61" s="162">
        <v>6036</v>
      </c>
      <c r="I61" s="158" t="s">
        <v>176</v>
      </c>
      <c r="J61" s="158" t="s">
        <v>176</v>
      </c>
      <c r="K61" s="158" t="s">
        <v>176</v>
      </c>
      <c r="L61" s="158" t="s">
        <v>176</v>
      </c>
      <c r="M61" s="158" t="s">
        <v>176</v>
      </c>
      <c r="N61" s="158"/>
      <c r="O61" s="162" t="s">
        <v>225</v>
      </c>
      <c r="P61" s="160"/>
      <c r="R61" s="161">
        <f t="shared" si="17"/>
        <v>0</v>
      </c>
      <c r="S61" s="153" t="s">
        <v>176</v>
      </c>
      <c r="T61" s="160"/>
      <c r="V61" s="161">
        <f t="shared" si="18"/>
        <v>0</v>
      </c>
      <c r="X61" s="342"/>
      <c r="Y61" s="342"/>
      <c r="Z61" s="342"/>
    </row>
    <row r="62" spans="1:26" ht="15" customHeight="1">
      <c r="A62" s="153">
        <v>52</v>
      </c>
      <c r="B62" s="153">
        <f t="shared" si="0"/>
        <v>4</v>
      </c>
      <c r="C62" s="154">
        <v>6037</v>
      </c>
      <c r="D62" s="154" t="s">
        <v>1421</v>
      </c>
      <c r="F62" s="158" t="s">
        <v>176</v>
      </c>
      <c r="G62" s="158"/>
      <c r="H62" s="162">
        <v>6037</v>
      </c>
      <c r="I62" s="158" t="s">
        <v>176</v>
      </c>
      <c r="J62" s="158" t="s">
        <v>176</v>
      </c>
      <c r="K62" s="158" t="s">
        <v>176</v>
      </c>
      <c r="L62" s="158" t="s">
        <v>176</v>
      </c>
      <c r="M62" s="158" t="s">
        <v>176</v>
      </c>
      <c r="N62" s="158"/>
      <c r="O62" s="162" t="s">
        <v>226</v>
      </c>
      <c r="P62" s="160"/>
      <c r="R62" s="161">
        <f t="shared" si="17"/>
        <v>0</v>
      </c>
      <c r="S62" s="153" t="s">
        <v>176</v>
      </c>
      <c r="T62" s="160"/>
      <c r="V62" s="161">
        <f t="shared" si="18"/>
        <v>0</v>
      </c>
      <c r="X62" s="342"/>
      <c r="Y62" s="342"/>
      <c r="Z62" s="342"/>
    </row>
    <row r="63" spans="1:26" ht="15" customHeight="1">
      <c r="A63" s="153">
        <v>53</v>
      </c>
      <c r="B63" s="153">
        <f t="shared" si="0"/>
        <v>4</v>
      </c>
      <c r="C63" s="154">
        <v>6038</v>
      </c>
      <c r="D63" s="154" t="s">
        <v>1421</v>
      </c>
      <c r="F63" s="158" t="s">
        <v>176</v>
      </c>
      <c r="G63" s="158"/>
      <c r="H63" s="162">
        <v>6038</v>
      </c>
      <c r="I63" s="158" t="s">
        <v>176</v>
      </c>
      <c r="J63" s="158" t="s">
        <v>176</v>
      </c>
      <c r="K63" s="158" t="s">
        <v>176</v>
      </c>
      <c r="L63" s="158" t="s">
        <v>176</v>
      </c>
      <c r="M63" s="158" t="s">
        <v>176</v>
      </c>
      <c r="N63" s="158"/>
      <c r="O63" s="162" t="s">
        <v>227</v>
      </c>
      <c r="P63" s="160"/>
      <c r="R63" s="161">
        <f>P63-R64-R65</f>
        <v>0</v>
      </c>
      <c r="S63" s="153" t="s">
        <v>176</v>
      </c>
      <c r="T63" s="160"/>
      <c r="V63" s="161">
        <f>T63+V64+V65</f>
        <v>0</v>
      </c>
      <c r="X63" s="342"/>
      <c r="Y63" s="342"/>
      <c r="Z63" s="342"/>
    </row>
    <row r="64" spans="1:26" ht="15" hidden="1" customHeight="1">
      <c r="A64" s="153">
        <v>54</v>
      </c>
      <c r="B64" s="153">
        <f t="shared" si="0"/>
        <v>5</v>
      </c>
      <c r="C64" s="154">
        <v>60381</v>
      </c>
      <c r="F64" s="158" t="s">
        <v>176</v>
      </c>
      <c r="G64" s="158"/>
      <c r="H64" s="158" t="s">
        <v>176</v>
      </c>
      <c r="I64" s="163">
        <v>60381</v>
      </c>
      <c r="J64" s="158" t="s">
        <v>176</v>
      </c>
      <c r="K64" s="158" t="s">
        <v>176</v>
      </c>
      <c r="L64" s="158" t="s">
        <v>176</v>
      </c>
      <c r="M64" s="158" t="s">
        <v>176</v>
      </c>
      <c r="N64" s="158" t="s">
        <v>1422</v>
      </c>
      <c r="O64" s="163" t="s">
        <v>228</v>
      </c>
      <c r="P64" s="160"/>
      <c r="R64" s="161">
        <f t="shared" ref="R64:R65" si="19">P64</f>
        <v>0</v>
      </c>
      <c r="S64" s="153" t="s">
        <v>176</v>
      </c>
      <c r="T64" s="160"/>
      <c r="V64" s="161">
        <f t="shared" ref="V64:V65" si="20">T64</f>
        <v>0</v>
      </c>
      <c r="X64" s="342"/>
      <c r="Y64" s="342"/>
      <c r="Z64" s="342"/>
    </row>
    <row r="65" spans="1:26" ht="15" hidden="1" customHeight="1">
      <c r="A65" s="153">
        <v>55</v>
      </c>
      <c r="B65" s="153">
        <f t="shared" si="0"/>
        <v>5</v>
      </c>
      <c r="C65" s="154">
        <v>60388</v>
      </c>
      <c r="F65" s="158" t="s">
        <v>176</v>
      </c>
      <c r="G65" s="158"/>
      <c r="H65" s="158" t="s">
        <v>176</v>
      </c>
      <c r="I65" s="163">
        <v>60388</v>
      </c>
      <c r="J65" s="158" t="s">
        <v>176</v>
      </c>
      <c r="K65" s="158" t="s">
        <v>176</v>
      </c>
      <c r="L65" s="158" t="s">
        <v>176</v>
      </c>
      <c r="M65" s="158" t="s">
        <v>176</v>
      </c>
      <c r="N65" s="158" t="s">
        <v>1422</v>
      </c>
      <c r="O65" s="163" t="s">
        <v>229</v>
      </c>
      <c r="P65" s="160"/>
      <c r="R65" s="161">
        <f t="shared" si="19"/>
        <v>0</v>
      </c>
      <c r="S65" s="153" t="s">
        <v>176</v>
      </c>
      <c r="T65" s="160"/>
      <c r="V65" s="161">
        <f t="shared" si="20"/>
        <v>0</v>
      </c>
      <c r="X65" s="342"/>
      <c r="Y65" s="342"/>
      <c r="Z65" s="342"/>
    </row>
    <row r="66" spans="1:26" ht="15" customHeight="1">
      <c r="A66" s="153">
        <v>56</v>
      </c>
      <c r="B66" s="153">
        <f t="shared" si="0"/>
        <v>3</v>
      </c>
      <c r="C66" s="154">
        <v>604</v>
      </c>
      <c r="D66" s="154" t="s">
        <v>1421</v>
      </c>
      <c r="F66" s="158" t="s">
        <v>176</v>
      </c>
      <c r="G66" s="159">
        <v>604</v>
      </c>
      <c r="H66" s="158" t="s">
        <v>176</v>
      </c>
      <c r="I66" s="158" t="s">
        <v>176</v>
      </c>
      <c r="J66" s="158" t="s">
        <v>176</v>
      </c>
      <c r="K66" s="158" t="s">
        <v>176</v>
      </c>
      <c r="L66" s="158" t="s">
        <v>176</v>
      </c>
      <c r="M66" s="158" t="s">
        <v>176</v>
      </c>
      <c r="N66" s="158"/>
      <c r="O66" s="159" t="s">
        <v>230</v>
      </c>
      <c r="P66" s="160"/>
      <c r="R66" s="161">
        <f>P66-SUM(R67:R69)</f>
        <v>0</v>
      </c>
      <c r="S66" s="153" t="s">
        <v>176</v>
      </c>
      <c r="T66" s="160"/>
      <c r="V66" s="161">
        <f>T66+V67+V68+V69</f>
        <v>0</v>
      </c>
      <c r="X66" s="342"/>
      <c r="Y66" s="342"/>
      <c r="Z66" s="342"/>
    </row>
    <row r="67" spans="1:26" ht="15" hidden="1" customHeight="1">
      <c r="A67" s="153">
        <v>57</v>
      </c>
      <c r="B67" s="153">
        <f t="shared" si="0"/>
        <v>4</v>
      </c>
      <c r="C67" s="154">
        <v>6041</v>
      </c>
      <c r="F67" s="158" t="s">
        <v>176</v>
      </c>
      <c r="G67" s="158"/>
      <c r="H67" s="162">
        <v>6041</v>
      </c>
      <c r="I67" s="158" t="s">
        <v>176</v>
      </c>
      <c r="J67" s="158" t="s">
        <v>176</v>
      </c>
      <c r="K67" s="158" t="s">
        <v>176</v>
      </c>
      <c r="L67" s="158" t="s">
        <v>176</v>
      </c>
      <c r="M67" s="158" t="s">
        <v>176</v>
      </c>
      <c r="N67" s="158" t="s">
        <v>1422</v>
      </c>
      <c r="O67" s="162" t="s">
        <v>231</v>
      </c>
      <c r="P67" s="160"/>
      <c r="R67" s="161">
        <f>P67</f>
        <v>0</v>
      </c>
      <c r="S67" s="153" t="s">
        <v>176</v>
      </c>
      <c r="T67" s="160"/>
      <c r="V67" s="161">
        <f>T67</f>
        <v>0</v>
      </c>
      <c r="X67" s="342"/>
      <c r="Y67" s="342"/>
      <c r="Z67" s="342"/>
    </row>
    <row r="68" spans="1:26" ht="15" hidden="1" customHeight="1">
      <c r="A68" s="153">
        <v>58</v>
      </c>
      <c r="B68" s="153">
        <f t="shared" si="0"/>
        <v>4</v>
      </c>
      <c r="C68" s="154">
        <v>6042</v>
      </c>
      <c r="F68" s="158" t="s">
        <v>176</v>
      </c>
      <c r="G68" s="158"/>
      <c r="H68" s="162">
        <v>6042</v>
      </c>
      <c r="I68" s="158" t="s">
        <v>176</v>
      </c>
      <c r="J68" s="158" t="s">
        <v>176</v>
      </c>
      <c r="K68" s="158" t="s">
        <v>176</v>
      </c>
      <c r="L68" s="158" t="s">
        <v>176</v>
      </c>
      <c r="M68" s="158" t="s">
        <v>176</v>
      </c>
      <c r="N68" s="158" t="s">
        <v>1422</v>
      </c>
      <c r="O68" s="162" t="s">
        <v>232</v>
      </c>
      <c r="P68" s="160"/>
      <c r="R68" s="161">
        <f t="shared" ref="R68:R69" si="21">P68</f>
        <v>0</v>
      </c>
      <c r="S68" s="153" t="s">
        <v>176</v>
      </c>
      <c r="T68" s="160"/>
      <c r="V68" s="161">
        <f t="shared" ref="V68:V69" si="22">T68</f>
        <v>0</v>
      </c>
      <c r="X68" s="342"/>
      <c r="Y68" s="342"/>
      <c r="Z68" s="342"/>
    </row>
    <row r="69" spans="1:26" ht="15" hidden="1" customHeight="1">
      <c r="A69" s="153">
        <v>59</v>
      </c>
      <c r="B69" s="153">
        <f t="shared" si="0"/>
        <v>4</v>
      </c>
      <c r="C69" s="154">
        <v>6043</v>
      </c>
      <c r="F69" s="158" t="s">
        <v>176</v>
      </c>
      <c r="G69" s="158"/>
      <c r="H69" s="162">
        <v>6043</v>
      </c>
      <c r="I69" s="158" t="s">
        <v>176</v>
      </c>
      <c r="J69" s="158" t="s">
        <v>176</v>
      </c>
      <c r="K69" s="158" t="s">
        <v>176</v>
      </c>
      <c r="L69" s="158" t="s">
        <v>176</v>
      </c>
      <c r="M69" s="158" t="s">
        <v>176</v>
      </c>
      <c r="N69" s="158" t="s">
        <v>1422</v>
      </c>
      <c r="O69" s="162" t="s">
        <v>233</v>
      </c>
      <c r="P69" s="160"/>
      <c r="R69" s="161">
        <f t="shared" si="21"/>
        <v>0</v>
      </c>
      <c r="S69" s="153" t="s">
        <v>176</v>
      </c>
      <c r="T69" s="160"/>
      <c r="V69" s="161">
        <f t="shared" si="22"/>
        <v>0</v>
      </c>
      <c r="X69" s="342"/>
      <c r="Y69" s="342"/>
      <c r="Z69" s="342"/>
    </row>
    <row r="70" spans="1:26" ht="15" customHeight="1">
      <c r="A70" s="153">
        <v>60</v>
      </c>
      <c r="B70" s="153">
        <f t="shared" si="0"/>
        <v>3</v>
      </c>
      <c r="C70" s="154">
        <v>605</v>
      </c>
      <c r="D70" s="154" t="s">
        <v>1421</v>
      </c>
      <c r="F70" s="158" t="s">
        <v>176</v>
      </c>
      <c r="G70" s="159">
        <v>605</v>
      </c>
      <c r="H70" s="158" t="s">
        <v>176</v>
      </c>
      <c r="I70" s="158" t="s">
        <v>176</v>
      </c>
      <c r="J70" s="158" t="s">
        <v>176</v>
      </c>
      <c r="K70" s="158" t="s">
        <v>176</v>
      </c>
      <c r="L70" s="158" t="s">
        <v>176</v>
      </c>
      <c r="M70" s="158" t="s">
        <v>176</v>
      </c>
      <c r="N70" s="158"/>
      <c r="O70" s="159" t="s">
        <v>234</v>
      </c>
      <c r="P70" s="160"/>
      <c r="R70" s="161">
        <f>P70</f>
        <v>0</v>
      </c>
      <c r="S70" s="153" t="s">
        <v>176</v>
      </c>
      <c r="T70" s="160"/>
      <c r="V70" s="161">
        <f>T70</f>
        <v>0</v>
      </c>
      <c r="X70" s="342"/>
      <c r="Y70" s="342"/>
      <c r="Z70" s="342"/>
    </row>
    <row r="71" spans="1:26" ht="15" customHeight="1">
      <c r="A71" s="153">
        <v>61</v>
      </c>
      <c r="B71" s="153">
        <f t="shared" si="0"/>
        <v>3</v>
      </c>
      <c r="C71" s="154">
        <v>606</v>
      </c>
      <c r="D71" s="154" t="s">
        <v>1421</v>
      </c>
      <c r="F71" s="158" t="s">
        <v>176</v>
      </c>
      <c r="G71" s="159">
        <v>606</v>
      </c>
      <c r="H71" s="158" t="s">
        <v>176</v>
      </c>
      <c r="I71" s="158" t="s">
        <v>176</v>
      </c>
      <c r="J71" s="158" t="s">
        <v>176</v>
      </c>
      <c r="K71" s="158" t="s">
        <v>176</v>
      </c>
      <c r="L71" s="158" t="s">
        <v>176</v>
      </c>
      <c r="M71" s="158" t="s">
        <v>176</v>
      </c>
      <c r="N71" s="158"/>
      <c r="O71" s="159" t="s">
        <v>235</v>
      </c>
      <c r="P71" s="160"/>
      <c r="R71" s="161">
        <f>P71-SUM(R72:R99)</f>
        <v>0</v>
      </c>
      <c r="S71" s="153" t="s">
        <v>176</v>
      </c>
      <c r="T71" s="160"/>
      <c r="V71" s="161">
        <f>T71+V72+V73+V74</f>
        <v>0</v>
      </c>
      <c r="X71" s="342"/>
      <c r="Y71" s="342"/>
      <c r="Z71" s="342"/>
    </row>
    <row r="72" spans="1:26" ht="15" customHeight="1">
      <c r="A72" s="153">
        <v>62</v>
      </c>
      <c r="B72" s="153">
        <f t="shared" si="0"/>
        <v>4</v>
      </c>
      <c r="C72" s="154">
        <v>6061</v>
      </c>
      <c r="D72" s="154" t="s">
        <v>1421</v>
      </c>
      <c r="F72" s="158" t="s">
        <v>176</v>
      </c>
      <c r="G72" s="158"/>
      <c r="H72" s="162">
        <v>6061</v>
      </c>
      <c r="I72" s="158" t="s">
        <v>176</v>
      </c>
      <c r="J72" s="158" t="s">
        <v>176</v>
      </c>
      <c r="K72" s="158" t="s">
        <v>176</v>
      </c>
      <c r="L72" s="158" t="s">
        <v>176</v>
      </c>
      <c r="M72" s="158" t="s">
        <v>176</v>
      </c>
      <c r="N72" s="158"/>
      <c r="O72" s="162" t="s">
        <v>236</v>
      </c>
      <c r="P72" s="160"/>
      <c r="R72" s="161">
        <f t="shared" ref="R72:R73" si="23">P72</f>
        <v>0</v>
      </c>
      <c r="S72" s="153" t="s">
        <v>176</v>
      </c>
      <c r="T72" s="160"/>
      <c r="V72" s="161">
        <f t="shared" ref="V72:V73" si="24">T72</f>
        <v>0</v>
      </c>
      <c r="X72" s="342"/>
      <c r="Y72" s="342"/>
      <c r="Z72" s="342"/>
    </row>
    <row r="73" spans="1:26" ht="15" customHeight="1">
      <c r="A73" s="153">
        <v>63</v>
      </c>
      <c r="B73" s="153">
        <f t="shared" si="0"/>
        <v>4</v>
      </c>
      <c r="C73" s="154">
        <v>6062</v>
      </c>
      <c r="D73" s="154" t="s">
        <v>1421</v>
      </c>
      <c r="F73" s="158" t="s">
        <v>176</v>
      </c>
      <c r="G73" s="158"/>
      <c r="H73" s="162">
        <v>6062</v>
      </c>
      <c r="I73" s="158" t="s">
        <v>176</v>
      </c>
      <c r="J73" s="158" t="s">
        <v>176</v>
      </c>
      <c r="K73" s="158" t="s">
        <v>176</v>
      </c>
      <c r="L73" s="158" t="s">
        <v>176</v>
      </c>
      <c r="M73" s="158" t="s">
        <v>176</v>
      </c>
      <c r="N73" s="158"/>
      <c r="O73" s="162" t="s">
        <v>237</v>
      </c>
      <c r="P73" s="160"/>
      <c r="R73" s="161">
        <f t="shared" si="23"/>
        <v>0</v>
      </c>
      <c r="S73" s="153" t="s">
        <v>176</v>
      </c>
      <c r="T73" s="160"/>
      <c r="V73" s="161">
        <f t="shared" si="24"/>
        <v>0</v>
      </c>
      <c r="X73" s="342"/>
      <c r="Y73" s="342"/>
      <c r="Z73" s="342"/>
    </row>
    <row r="74" spans="1:26" ht="15" customHeight="1">
      <c r="A74" s="153">
        <v>64</v>
      </c>
      <c r="B74" s="153">
        <f t="shared" si="0"/>
        <v>4</v>
      </c>
      <c r="C74" s="154">
        <v>6063</v>
      </c>
      <c r="D74" s="154" t="s">
        <v>1421</v>
      </c>
      <c r="F74" s="158" t="s">
        <v>176</v>
      </c>
      <c r="G74" s="158"/>
      <c r="H74" s="162">
        <v>6063</v>
      </c>
      <c r="I74" s="158" t="s">
        <v>176</v>
      </c>
      <c r="J74" s="158" t="s">
        <v>176</v>
      </c>
      <c r="K74" s="158" t="s">
        <v>176</v>
      </c>
      <c r="L74" s="158" t="s">
        <v>176</v>
      </c>
      <c r="M74" s="158" t="s">
        <v>176</v>
      </c>
      <c r="N74" s="158"/>
      <c r="O74" s="162" t="s">
        <v>238</v>
      </c>
      <c r="P74" s="160"/>
      <c r="R74" s="161">
        <f>P74-R75-R76-R77-R78-R79-R80-R81-R82-R83-R84-R85-R86-R87-R88-R89-R90-R91-R92-R93-R94-R95-R96-R97-R98-R99</f>
        <v>0</v>
      </c>
      <c r="S74" s="153" t="s">
        <v>176</v>
      </c>
      <c r="T74" s="160"/>
      <c r="V74" s="161">
        <f>T74+V75+V76+V77+V83+V84+V96+V99</f>
        <v>0</v>
      </c>
      <c r="X74" s="342"/>
      <c r="Y74" s="342"/>
      <c r="Z74" s="342"/>
    </row>
    <row r="75" spans="1:26" ht="15" customHeight="1">
      <c r="A75" s="153">
        <v>65</v>
      </c>
      <c r="B75" s="153">
        <f t="shared" si="0"/>
        <v>5</v>
      </c>
      <c r="C75" s="154">
        <v>60631</v>
      </c>
      <c r="D75" s="154" t="s">
        <v>1421</v>
      </c>
      <c r="F75" s="158" t="s">
        <v>176</v>
      </c>
      <c r="G75" s="158"/>
      <c r="H75" s="158" t="s">
        <v>176</v>
      </c>
      <c r="I75" s="163">
        <v>60631</v>
      </c>
      <c r="J75" s="158" t="s">
        <v>176</v>
      </c>
      <c r="K75" s="158" t="s">
        <v>176</v>
      </c>
      <c r="L75" s="158" t="s">
        <v>176</v>
      </c>
      <c r="M75" s="158" t="s">
        <v>176</v>
      </c>
      <c r="N75" s="158"/>
      <c r="O75" s="163" t="s">
        <v>239</v>
      </c>
      <c r="P75" s="160"/>
      <c r="R75" s="161">
        <f t="shared" ref="R75:R76" si="25">P75</f>
        <v>0</v>
      </c>
      <c r="S75" s="153" t="s">
        <v>176</v>
      </c>
      <c r="T75" s="160"/>
      <c r="V75" s="161">
        <f t="shared" ref="V75:V76" si="26">T75</f>
        <v>0</v>
      </c>
      <c r="X75" s="342"/>
      <c r="Y75" s="342"/>
      <c r="Z75" s="342"/>
    </row>
    <row r="76" spans="1:26" ht="15" customHeight="1">
      <c r="A76" s="153">
        <v>66</v>
      </c>
      <c r="B76" s="153">
        <f t="shared" ref="B76:B139" si="27">LEN(C76)</f>
        <v>5</v>
      </c>
      <c r="C76" s="154">
        <v>60632</v>
      </c>
      <c r="D76" s="154" t="s">
        <v>1421</v>
      </c>
      <c r="F76" s="158" t="s">
        <v>176</v>
      </c>
      <c r="G76" s="158"/>
      <c r="H76" s="158" t="s">
        <v>176</v>
      </c>
      <c r="I76" s="163">
        <v>60632</v>
      </c>
      <c r="J76" s="158" t="s">
        <v>176</v>
      </c>
      <c r="K76" s="158" t="s">
        <v>176</v>
      </c>
      <c r="L76" s="158" t="s">
        <v>176</v>
      </c>
      <c r="M76" s="158" t="s">
        <v>176</v>
      </c>
      <c r="N76" s="158"/>
      <c r="O76" s="163" t="s">
        <v>240</v>
      </c>
      <c r="P76" s="160"/>
      <c r="R76" s="161">
        <f t="shared" si="25"/>
        <v>0</v>
      </c>
      <c r="S76" s="153" t="s">
        <v>176</v>
      </c>
      <c r="T76" s="160"/>
      <c r="V76" s="161">
        <f t="shared" si="26"/>
        <v>0</v>
      </c>
      <c r="X76" s="342"/>
      <c r="Y76" s="342"/>
      <c r="Z76" s="342"/>
    </row>
    <row r="77" spans="1:26" ht="15" customHeight="1">
      <c r="A77" s="153">
        <v>67</v>
      </c>
      <c r="B77" s="153">
        <f t="shared" si="27"/>
        <v>5</v>
      </c>
      <c r="C77" s="154">
        <v>60633</v>
      </c>
      <c r="D77" s="154" t="s">
        <v>1421</v>
      </c>
      <c r="F77" s="158" t="s">
        <v>176</v>
      </c>
      <c r="G77" s="158"/>
      <c r="H77" s="158" t="s">
        <v>176</v>
      </c>
      <c r="I77" s="163">
        <v>60633</v>
      </c>
      <c r="J77" s="158" t="s">
        <v>176</v>
      </c>
      <c r="K77" s="158" t="s">
        <v>176</v>
      </c>
      <c r="L77" s="158" t="s">
        <v>176</v>
      </c>
      <c r="M77" s="158" t="s">
        <v>176</v>
      </c>
      <c r="N77" s="158"/>
      <c r="O77" s="163" t="s">
        <v>241</v>
      </c>
      <c r="P77" s="160"/>
      <c r="R77" s="161">
        <f>P77-R78-R79-R80-R81-R82</f>
        <v>0</v>
      </c>
      <c r="S77" s="153" t="s">
        <v>176</v>
      </c>
      <c r="T77" s="160"/>
      <c r="V77" s="161">
        <f>T77+V78+V79+V80+V81+V82</f>
        <v>0</v>
      </c>
      <c r="X77" s="342"/>
      <c r="Y77" s="342"/>
      <c r="Z77" s="342"/>
    </row>
    <row r="78" spans="1:26" ht="15" hidden="1" customHeight="1">
      <c r="A78" s="153">
        <v>68</v>
      </c>
      <c r="B78" s="153">
        <f t="shared" si="27"/>
        <v>6</v>
      </c>
      <c r="C78" s="154">
        <v>606331</v>
      </c>
      <c r="F78" s="158" t="s">
        <v>176</v>
      </c>
      <c r="G78" s="158"/>
      <c r="H78" s="158" t="s">
        <v>176</v>
      </c>
      <c r="I78" s="158" t="s">
        <v>176</v>
      </c>
      <c r="J78" s="165">
        <v>606331</v>
      </c>
      <c r="K78" s="158" t="s">
        <v>176</v>
      </c>
      <c r="L78" s="158" t="s">
        <v>176</v>
      </c>
      <c r="M78" s="158" t="s">
        <v>176</v>
      </c>
      <c r="N78" s="158" t="s">
        <v>1422</v>
      </c>
      <c r="O78" s="165" t="s">
        <v>242</v>
      </c>
      <c r="P78" s="160"/>
      <c r="R78" s="161">
        <f t="shared" ref="R78:R82" si="28">P78</f>
        <v>0</v>
      </c>
      <c r="S78" s="153" t="s">
        <v>176</v>
      </c>
      <c r="T78" s="160"/>
      <c r="V78" s="161">
        <f t="shared" ref="V78:V82" si="29">T78</f>
        <v>0</v>
      </c>
      <c r="X78" s="342"/>
      <c r="Y78" s="342"/>
      <c r="Z78" s="342"/>
    </row>
    <row r="79" spans="1:26" ht="15" hidden="1" customHeight="1">
      <c r="A79" s="153">
        <v>69</v>
      </c>
      <c r="B79" s="153">
        <f t="shared" si="27"/>
        <v>6</v>
      </c>
      <c r="C79" s="154">
        <v>606332</v>
      </c>
      <c r="F79" s="158" t="s">
        <v>176</v>
      </c>
      <c r="G79" s="158"/>
      <c r="H79" s="158" t="s">
        <v>176</v>
      </c>
      <c r="I79" s="158" t="s">
        <v>176</v>
      </c>
      <c r="J79" s="165">
        <v>606332</v>
      </c>
      <c r="K79" s="158" t="s">
        <v>176</v>
      </c>
      <c r="L79" s="158" t="s">
        <v>176</v>
      </c>
      <c r="M79" s="158" t="s">
        <v>176</v>
      </c>
      <c r="N79" s="158" t="s">
        <v>1422</v>
      </c>
      <c r="O79" s="165" t="s">
        <v>243</v>
      </c>
      <c r="P79" s="160"/>
      <c r="R79" s="161">
        <f t="shared" si="28"/>
        <v>0</v>
      </c>
      <c r="S79" s="153" t="s">
        <v>176</v>
      </c>
      <c r="T79" s="160"/>
      <c r="V79" s="161">
        <f t="shared" si="29"/>
        <v>0</v>
      </c>
      <c r="X79" s="342"/>
      <c r="Y79" s="342"/>
      <c r="Z79" s="342"/>
    </row>
    <row r="80" spans="1:26" ht="15" hidden="1" customHeight="1">
      <c r="A80" s="153">
        <v>70</v>
      </c>
      <c r="B80" s="153">
        <f t="shared" si="27"/>
        <v>6</v>
      </c>
      <c r="C80" s="154">
        <v>606333</v>
      </c>
      <c r="F80" s="158" t="s">
        <v>176</v>
      </c>
      <c r="G80" s="158"/>
      <c r="H80" s="158" t="s">
        <v>176</v>
      </c>
      <c r="I80" s="158" t="s">
        <v>176</v>
      </c>
      <c r="J80" s="165">
        <v>606333</v>
      </c>
      <c r="K80" s="158" t="s">
        <v>176</v>
      </c>
      <c r="L80" s="158" t="s">
        <v>176</v>
      </c>
      <c r="M80" s="158" t="s">
        <v>176</v>
      </c>
      <c r="N80" s="158" t="s">
        <v>1422</v>
      </c>
      <c r="O80" s="165" t="s">
        <v>244</v>
      </c>
      <c r="P80" s="160"/>
      <c r="R80" s="161">
        <f t="shared" si="28"/>
        <v>0</v>
      </c>
      <c r="S80" s="153" t="s">
        <v>176</v>
      </c>
      <c r="T80" s="160"/>
      <c r="V80" s="161">
        <f t="shared" si="29"/>
        <v>0</v>
      </c>
      <c r="X80" s="342"/>
      <c r="Y80" s="342"/>
      <c r="Z80" s="342"/>
    </row>
    <row r="81" spans="1:26" ht="15" hidden="1" customHeight="1">
      <c r="A81" s="153">
        <v>71</v>
      </c>
      <c r="B81" s="153">
        <f t="shared" si="27"/>
        <v>6</v>
      </c>
      <c r="C81" s="154">
        <v>606334</v>
      </c>
      <c r="F81" s="158" t="s">
        <v>176</v>
      </c>
      <c r="G81" s="158"/>
      <c r="H81" s="158" t="s">
        <v>176</v>
      </c>
      <c r="I81" s="158" t="s">
        <v>176</v>
      </c>
      <c r="J81" s="165">
        <v>606334</v>
      </c>
      <c r="K81" s="158" t="s">
        <v>176</v>
      </c>
      <c r="L81" s="158" t="s">
        <v>176</v>
      </c>
      <c r="M81" s="158" t="s">
        <v>176</v>
      </c>
      <c r="N81" s="158" t="s">
        <v>1422</v>
      </c>
      <c r="O81" s="165" t="s">
        <v>245</v>
      </c>
      <c r="P81" s="160"/>
      <c r="R81" s="161">
        <f t="shared" si="28"/>
        <v>0</v>
      </c>
      <c r="S81" s="153" t="s">
        <v>176</v>
      </c>
      <c r="T81" s="160"/>
      <c r="V81" s="161">
        <f t="shared" si="29"/>
        <v>0</v>
      </c>
      <c r="X81" s="342"/>
      <c r="Y81" s="342"/>
      <c r="Z81" s="342"/>
    </row>
    <row r="82" spans="1:26" ht="15" hidden="1" customHeight="1">
      <c r="A82" s="153">
        <v>72</v>
      </c>
      <c r="B82" s="153">
        <f t="shared" si="27"/>
        <v>6</v>
      </c>
      <c r="C82" s="154">
        <v>606338</v>
      </c>
      <c r="F82" s="158" t="s">
        <v>176</v>
      </c>
      <c r="G82" s="158"/>
      <c r="H82" s="158" t="s">
        <v>176</v>
      </c>
      <c r="I82" s="158" t="s">
        <v>176</v>
      </c>
      <c r="J82" s="165">
        <v>606338</v>
      </c>
      <c r="K82" s="158" t="s">
        <v>176</v>
      </c>
      <c r="L82" s="158" t="s">
        <v>176</v>
      </c>
      <c r="M82" s="158" t="s">
        <v>176</v>
      </c>
      <c r="N82" s="158" t="s">
        <v>1422</v>
      </c>
      <c r="O82" s="165" t="s">
        <v>246</v>
      </c>
      <c r="P82" s="160"/>
      <c r="R82" s="161">
        <f t="shared" si="28"/>
        <v>0</v>
      </c>
      <c r="S82" s="153" t="s">
        <v>176</v>
      </c>
      <c r="T82" s="160"/>
      <c r="V82" s="161">
        <f t="shared" si="29"/>
        <v>0</v>
      </c>
      <c r="X82" s="342"/>
      <c r="Y82" s="342"/>
      <c r="Z82" s="342"/>
    </row>
    <row r="83" spans="1:26" ht="15" customHeight="1">
      <c r="A83" s="153">
        <v>73</v>
      </c>
      <c r="B83" s="153">
        <f t="shared" si="27"/>
        <v>5</v>
      </c>
      <c r="C83" s="154">
        <v>60634</v>
      </c>
      <c r="D83" s="154" t="s">
        <v>1421</v>
      </c>
      <c r="F83" s="158" t="s">
        <v>176</v>
      </c>
      <c r="G83" s="158"/>
      <c r="H83" s="158" t="s">
        <v>176</v>
      </c>
      <c r="I83" s="163">
        <v>60634</v>
      </c>
      <c r="J83" s="158" t="s">
        <v>176</v>
      </c>
      <c r="K83" s="158" t="s">
        <v>176</v>
      </c>
      <c r="L83" s="158" t="s">
        <v>176</v>
      </c>
      <c r="M83" s="158" t="s">
        <v>176</v>
      </c>
      <c r="N83" s="158"/>
      <c r="O83" s="163" t="s">
        <v>247</v>
      </c>
      <c r="P83" s="160"/>
      <c r="R83" s="161">
        <f>P83</f>
        <v>0</v>
      </c>
      <c r="S83" s="153" t="s">
        <v>176</v>
      </c>
      <c r="T83" s="160"/>
      <c r="V83" s="161">
        <f>T83</f>
        <v>0</v>
      </c>
      <c r="X83" s="342"/>
      <c r="Y83" s="342"/>
      <c r="Z83" s="342"/>
    </row>
    <row r="84" spans="1:26" ht="15" customHeight="1">
      <c r="A84" s="153">
        <v>74</v>
      </c>
      <c r="B84" s="153">
        <f t="shared" si="27"/>
        <v>5</v>
      </c>
      <c r="C84" s="154">
        <v>60635</v>
      </c>
      <c r="D84" s="154" t="s">
        <v>1421</v>
      </c>
      <c r="F84" s="158" t="s">
        <v>176</v>
      </c>
      <c r="G84" s="158"/>
      <c r="H84" s="158" t="s">
        <v>176</v>
      </c>
      <c r="I84" s="163">
        <v>60635</v>
      </c>
      <c r="J84" s="158" t="s">
        <v>176</v>
      </c>
      <c r="K84" s="158" t="s">
        <v>176</v>
      </c>
      <c r="L84" s="158" t="s">
        <v>176</v>
      </c>
      <c r="M84" s="158" t="s">
        <v>176</v>
      </c>
      <c r="N84" s="158"/>
      <c r="O84" s="163" t="s">
        <v>248</v>
      </c>
      <c r="P84" s="160"/>
      <c r="R84" s="161">
        <f>P84-R85-R86-R87-R88-R89-R90-R91-R92-R93-R94-R95</f>
        <v>0</v>
      </c>
      <c r="S84" s="153" t="s">
        <v>176</v>
      </c>
      <c r="T84" s="160"/>
      <c r="V84" s="161">
        <f>T84+V85+V86+V87+V95</f>
        <v>0</v>
      </c>
      <c r="X84" s="342"/>
      <c r="Y84" s="342"/>
      <c r="Z84" s="342"/>
    </row>
    <row r="85" spans="1:26" ht="15" hidden="1" customHeight="1">
      <c r="A85" s="153">
        <v>75</v>
      </c>
      <c r="B85" s="153">
        <f t="shared" si="27"/>
        <v>6</v>
      </c>
      <c r="C85" s="154">
        <v>606351</v>
      </c>
      <c r="F85" s="158" t="s">
        <v>176</v>
      </c>
      <c r="G85" s="158"/>
      <c r="H85" s="158" t="s">
        <v>176</v>
      </c>
      <c r="I85" s="158" t="s">
        <v>176</v>
      </c>
      <c r="J85" s="165">
        <v>606351</v>
      </c>
      <c r="K85" s="158" t="s">
        <v>176</v>
      </c>
      <c r="L85" s="158" t="s">
        <v>176</v>
      </c>
      <c r="M85" s="158" t="s">
        <v>176</v>
      </c>
      <c r="N85" s="158" t="s">
        <v>1422</v>
      </c>
      <c r="O85" s="165" t="s">
        <v>249</v>
      </c>
      <c r="P85" s="160"/>
      <c r="R85" s="161">
        <f t="shared" ref="R85:R86" si="30">P85</f>
        <v>0</v>
      </c>
      <c r="S85" s="153" t="s">
        <v>176</v>
      </c>
      <c r="T85" s="160"/>
      <c r="V85" s="161">
        <f t="shared" ref="V85:V86" si="31">T85</f>
        <v>0</v>
      </c>
      <c r="X85" s="342"/>
      <c r="Y85" s="342"/>
      <c r="Z85" s="342"/>
    </row>
    <row r="86" spans="1:26" ht="15" hidden="1" customHeight="1">
      <c r="A86" s="153">
        <v>76</v>
      </c>
      <c r="B86" s="153">
        <f t="shared" si="27"/>
        <v>6</v>
      </c>
      <c r="C86" s="154">
        <v>606352</v>
      </c>
      <c r="F86" s="158" t="s">
        <v>176</v>
      </c>
      <c r="G86" s="158"/>
      <c r="H86" s="158" t="s">
        <v>176</v>
      </c>
      <c r="I86" s="158" t="s">
        <v>176</v>
      </c>
      <c r="J86" s="165">
        <v>606352</v>
      </c>
      <c r="K86" s="158" t="s">
        <v>176</v>
      </c>
      <c r="L86" s="158" t="s">
        <v>176</v>
      </c>
      <c r="M86" s="158" t="s">
        <v>176</v>
      </c>
      <c r="N86" s="158" t="s">
        <v>1422</v>
      </c>
      <c r="O86" s="165" t="s">
        <v>250</v>
      </c>
      <c r="P86" s="160"/>
      <c r="R86" s="161">
        <f t="shared" si="30"/>
        <v>0</v>
      </c>
      <c r="S86" s="153" t="s">
        <v>176</v>
      </c>
      <c r="T86" s="160"/>
      <c r="V86" s="161">
        <f t="shared" si="31"/>
        <v>0</v>
      </c>
      <c r="X86" s="342"/>
      <c r="Y86" s="342"/>
      <c r="Z86" s="342"/>
    </row>
    <row r="87" spans="1:26" ht="15" hidden="1" customHeight="1">
      <c r="A87" s="153">
        <v>77</v>
      </c>
      <c r="B87" s="153">
        <f t="shared" si="27"/>
        <v>6</v>
      </c>
      <c r="C87" s="154">
        <v>606353</v>
      </c>
      <c r="F87" s="158" t="s">
        <v>176</v>
      </c>
      <c r="G87" s="158"/>
      <c r="H87" s="158" t="s">
        <v>176</v>
      </c>
      <c r="I87" s="158" t="s">
        <v>176</v>
      </c>
      <c r="J87" s="165">
        <v>606353</v>
      </c>
      <c r="K87" s="158" t="s">
        <v>176</v>
      </c>
      <c r="L87" s="158" t="s">
        <v>176</v>
      </c>
      <c r="M87" s="158" t="s">
        <v>176</v>
      </c>
      <c r="N87" s="158" t="s">
        <v>1422</v>
      </c>
      <c r="O87" s="165" t="s">
        <v>251</v>
      </c>
      <c r="P87" s="160"/>
      <c r="R87" s="161">
        <f>P87-R88-R89-R90-R91-R92-R93-R94</f>
        <v>0</v>
      </c>
      <c r="S87" s="153" t="s">
        <v>176</v>
      </c>
      <c r="T87" s="160"/>
      <c r="V87" s="161">
        <f>T87+V88+V92+V93+V94</f>
        <v>0</v>
      </c>
      <c r="X87" s="342"/>
      <c r="Y87" s="342"/>
      <c r="Z87" s="342"/>
    </row>
    <row r="88" spans="1:26" ht="15" hidden="1" customHeight="1">
      <c r="A88" s="153">
        <v>78</v>
      </c>
      <c r="B88" s="153">
        <f t="shared" si="27"/>
        <v>7</v>
      </c>
      <c r="C88" s="154">
        <v>6063531</v>
      </c>
      <c r="F88" s="158" t="s">
        <v>176</v>
      </c>
      <c r="G88" s="158"/>
      <c r="H88" s="158" t="s">
        <v>176</v>
      </c>
      <c r="I88" s="158" t="s">
        <v>176</v>
      </c>
      <c r="J88" s="158" t="s">
        <v>176</v>
      </c>
      <c r="K88" s="166">
        <v>6063531</v>
      </c>
      <c r="L88" s="158" t="s">
        <v>176</v>
      </c>
      <c r="M88" s="158" t="s">
        <v>176</v>
      </c>
      <c r="N88" s="158" t="s">
        <v>1422</v>
      </c>
      <c r="O88" s="166" t="s">
        <v>252</v>
      </c>
      <c r="P88" s="160"/>
      <c r="R88" s="161">
        <f>P88-R89-R90-R91</f>
        <v>0</v>
      </c>
      <c r="S88" s="153" t="s">
        <v>176</v>
      </c>
      <c r="T88" s="160"/>
      <c r="V88" s="161">
        <f>T88+V89+V90+V91</f>
        <v>0</v>
      </c>
      <c r="X88" s="342"/>
      <c r="Y88" s="342"/>
      <c r="Z88" s="342"/>
    </row>
    <row r="89" spans="1:26" ht="15" hidden="1" customHeight="1">
      <c r="A89" s="153">
        <v>79</v>
      </c>
      <c r="B89" s="153">
        <f t="shared" si="27"/>
        <v>8</v>
      </c>
      <c r="C89" s="154">
        <v>60635311</v>
      </c>
      <c r="F89" s="158" t="s">
        <v>176</v>
      </c>
      <c r="G89" s="158"/>
      <c r="H89" s="158" t="s">
        <v>176</v>
      </c>
      <c r="I89" s="158" t="s">
        <v>176</v>
      </c>
      <c r="J89" s="158" t="s">
        <v>176</v>
      </c>
      <c r="K89" s="158" t="s">
        <v>176</v>
      </c>
      <c r="L89" s="167">
        <v>60635311</v>
      </c>
      <c r="M89" s="158" t="s">
        <v>176</v>
      </c>
      <c r="N89" s="158" t="s">
        <v>1422</v>
      </c>
      <c r="O89" s="167" t="s">
        <v>253</v>
      </c>
      <c r="P89" s="160"/>
      <c r="R89" s="161">
        <f>P89</f>
        <v>0</v>
      </c>
      <c r="S89" s="153" t="s">
        <v>176</v>
      </c>
      <c r="T89" s="160"/>
      <c r="V89" s="161">
        <f>T89</f>
        <v>0</v>
      </c>
      <c r="X89" s="342"/>
      <c r="Y89" s="342"/>
      <c r="Z89" s="342"/>
    </row>
    <row r="90" spans="1:26" ht="15" hidden="1" customHeight="1">
      <c r="A90" s="153">
        <v>80</v>
      </c>
      <c r="B90" s="153">
        <f t="shared" si="27"/>
        <v>8</v>
      </c>
      <c r="C90" s="154">
        <v>60635312</v>
      </c>
      <c r="F90" s="158" t="s">
        <v>176</v>
      </c>
      <c r="G90" s="158"/>
      <c r="H90" s="158" t="s">
        <v>176</v>
      </c>
      <c r="I90" s="158" t="s">
        <v>176</v>
      </c>
      <c r="J90" s="158" t="s">
        <v>176</v>
      </c>
      <c r="K90" s="158" t="s">
        <v>176</v>
      </c>
      <c r="L90" s="167">
        <v>60635312</v>
      </c>
      <c r="M90" s="158" t="s">
        <v>176</v>
      </c>
      <c r="N90" s="158" t="s">
        <v>1422</v>
      </c>
      <c r="O90" s="167" t="s">
        <v>254</v>
      </c>
      <c r="P90" s="160"/>
      <c r="R90" s="161">
        <f t="shared" ref="R90:R91" si="32">P90</f>
        <v>0</v>
      </c>
      <c r="S90" s="153" t="s">
        <v>176</v>
      </c>
      <c r="T90" s="160"/>
      <c r="V90" s="161">
        <f t="shared" ref="V90:V91" si="33">T90</f>
        <v>0</v>
      </c>
      <c r="X90" s="342"/>
      <c r="Y90" s="342"/>
      <c r="Z90" s="342"/>
    </row>
    <row r="91" spans="1:26" ht="15" hidden="1" customHeight="1">
      <c r="A91" s="153">
        <v>81</v>
      </c>
      <c r="B91" s="153">
        <f t="shared" si="27"/>
        <v>8</v>
      </c>
      <c r="C91" s="154">
        <v>60635318</v>
      </c>
      <c r="F91" s="158" t="s">
        <v>176</v>
      </c>
      <c r="G91" s="158"/>
      <c r="H91" s="158" t="s">
        <v>176</v>
      </c>
      <c r="I91" s="158" t="s">
        <v>176</v>
      </c>
      <c r="J91" s="158" t="s">
        <v>176</v>
      </c>
      <c r="K91" s="158" t="s">
        <v>176</v>
      </c>
      <c r="L91" s="167">
        <v>60635318</v>
      </c>
      <c r="M91" s="158" t="s">
        <v>176</v>
      </c>
      <c r="N91" s="158" t="s">
        <v>1422</v>
      </c>
      <c r="O91" s="167" t="s">
        <v>255</v>
      </c>
      <c r="P91" s="160"/>
      <c r="R91" s="161">
        <f t="shared" si="32"/>
        <v>0</v>
      </c>
      <c r="S91" s="153" t="s">
        <v>176</v>
      </c>
      <c r="T91" s="160"/>
      <c r="V91" s="161">
        <f t="shared" si="33"/>
        <v>0</v>
      </c>
      <c r="X91" s="342"/>
      <c r="Y91" s="342"/>
      <c r="Z91" s="342"/>
    </row>
    <row r="92" spans="1:26" ht="15" hidden="1" customHeight="1">
      <c r="A92" s="153">
        <v>82</v>
      </c>
      <c r="B92" s="153">
        <f t="shared" si="27"/>
        <v>7</v>
      </c>
      <c r="C92" s="154">
        <v>6063532</v>
      </c>
      <c r="F92" s="158" t="s">
        <v>176</v>
      </c>
      <c r="G92" s="158"/>
      <c r="H92" s="158" t="s">
        <v>176</v>
      </c>
      <c r="I92" s="158" t="s">
        <v>176</v>
      </c>
      <c r="J92" s="158" t="s">
        <v>176</v>
      </c>
      <c r="K92" s="166">
        <v>6063532</v>
      </c>
      <c r="L92" s="158" t="s">
        <v>176</v>
      </c>
      <c r="M92" s="158" t="s">
        <v>176</v>
      </c>
      <c r="N92" s="158" t="s">
        <v>1422</v>
      </c>
      <c r="O92" s="166" t="s">
        <v>256</v>
      </c>
      <c r="P92" s="160"/>
      <c r="R92" s="161">
        <f>P92</f>
        <v>0</v>
      </c>
      <c r="S92" s="153" t="s">
        <v>176</v>
      </c>
      <c r="T92" s="160"/>
      <c r="V92" s="161">
        <f>R92</f>
        <v>0</v>
      </c>
      <c r="X92" s="342"/>
      <c r="Y92" s="342"/>
      <c r="Z92" s="342"/>
    </row>
    <row r="93" spans="1:26" ht="15" hidden="1" customHeight="1">
      <c r="A93" s="153">
        <v>83</v>
      </c>
      <c r="B93" s="153">
        <f t="shared" si="27"/>
        <v>7</v>
      </c>
      <c r="C93" s="154">
        <v>6063533</v>
      </c>
      <c r="F93" s="158" t="s">
        <v>176</v>
      </c>
      <c r="G93" s="158"/>
      <c r="H93" s="158" t="s">
        <v>176</v>
      </c>
      <c r="I93" s="158" t="s">
        <v>176</v>
      </c>
      <c r="J93" s="158" t="s">
        <v>176</v>
      </c>
      <c r="K93" s="166">
        <v>6063533</v>
      </c>
      <c r="L93" s="158" t="s">
        <v>176</v>
      </c>
      <c r="M93" s="158" t="s">
        <v>176</v>
      </c>
      <c r="N93" s="158" t="s">
        <v>1422</v>
      </c>
      <c r="O93" s="166" t="s">
        <v>257</v>
      </c>
      <c r="P93" s="160"/>
      <c r="R93" s="161">
        <f t="shared" ref="R93:R94" si="34">P93</f>
        <v>0</v>
      </c>
      <c r="S93" s="153" t="s">
        <v>176</v>
      </c>
      <c r="T93" s="160"/>
      <c r="V93" s="161">
        <f t="shared" ref="V93:V94" si="35">R93</f>
        <v>0</v>
      </c>
      <c r="X93" s="342"/>
      <c r="Y93" s="342"/>
      <c r="Z93" s="342"/>
    </row>
    <row r="94" spans="1:26" ht="15" hidden="1" customHeight="1">
      <c r="A94" s="153">
        <v>84</v>
      </c>
      <c r="B94" s="153">
        <f t="shared" si="27"/>
        <v>7</v>
      </c>
      <c r="C94" s="154">
        <v>6063538</v>
      </c>
      <c r="F94" s="158" t="s">
        <v>176</v>
      </c>
      <c r="G94" s="158"/>
      <c r="H94" s="158" t="s">
        <v>176</v>
      </c>
      <c r="I94" s="158" t="s">
        <v>176</v>
      </c>
      <c r="J94" s="158" t="s">
        <v>176</v>
      </c>
      <c r="K94" s="166">
        <v>6063538</v>
      </c>
      <c r="L94" s="158" t="s">
        <v>176</v>
      </c>
      <c r="M94" s="158" t="s">
        <v>176</v>
      </c>
      <c r="N94" s="158" t="s">
        <v>1422</v>
      </c>
      <c r="O94" s="166" t="s">
        <v>258</v>
      </c>
      <c r="P94" s="160"/>
      <c r="R94" s="161">
        <f t="shared" si="34"/>
        <v>0</v>
      </c>
      <c r="S94" s="153" t="s">
        <v>176</v>
      </c>
      <c r="T94" s="160"/>
      <c r="V94" s="161">
        <f t="shared" si="35"/>
        <v>0</v>
      </c>
      <c r="X94" s="342"/>
      <c r="Y94" s="342"/>
      <c r="Z94" s="342"/>
    </row>
    <row r="95" spans="1:26" ht="15" hidden="1" customHeight="1">
      <c r="A95" s="153">
        <v>85</v>
      </c>
      <c r="B95" s="153">
        <f t="shared" si="27"/>
        <v>6</v>
      </c>
      <c r="C95" s="154">
        <v>606358</v>
      </c>
      <c r="F95" s="158" t="s">
        <v>176</v>
      </c>
      <c r="G95" s="158"/>
      <c r="H95" s="158" t="s">
        <v>176</v>
      </c>
      <c r="I95" s="158" t="s">
        <v>176</v>
      </c>
      <c r="J95" s="165">
        <v>606358</v>
      </c>
      <c r="K95" s="158" t="s">
        <v>176</v>
      </c>
      <c r="L95" s="158" t="s">
        <v>176</v>
      </c>
      <c r="M95" s="158" t="s">
        <v>176</v>
      </c>
      <c r="N95" s="158" t="s">
        <v>1422</v>
      </c>
      <c r="O95" s="165" t="s">
        <v>259</v>
      </c>
      <c r="P95" s="160"/>
      <c r="R95" s="161">
        <f>P95</f>
        <v>0</v>
      </c>
      <c r="S95" s="153" t="s">
        <v>176</v>
      </c>
      <c r="T95" s="160"/>
      <c r="V95" s="161">
        <f>T95</f>
        <v>0</v>
      </c>
      <c r="X95" s="342"/>
      <c r="Y95" s="342"/>
      <c r="Z95" s="342"/>
    </row>
    <row r="96" spans="1:26" ht="15" customHeight="1">
      <c r="A96" s="153">
        <v>86</v>
      </c>
      <c r="B96" s="153">
        <f t="shared" si="27"/>
        <v>5</v>
      </c>
      <c r="C96" s="154">
        <v>60636</v>
      </c>
      <c r="D96" s="154" t="s">
        <v>1421</v>
      </c>
      <c r="F96" s="158" t="s">
        <v>176</v>
      </c>
      <c r="G96" s="158"/>
      <c r="H96" s="158" t="s">
        <v>176</v>
      </c>
      <c r="I96" s="163">
        <v>60636</v>
      </c>
      <c r="J96" s="158" t="s">
        <v>176</v>
      </c>
      <c r="K96" s="158" t="s">
        <v>176</v>
      </c>
      <c r="L96" s="158" t="s">
        <v>176</v>
      </c>
      <c r="M96" s="158" t="s">
        <v>176</v>
      </c>
      <c r="N96" s="158"/>
      <c r="O96" s="163" t="s">
        <v>260</v>
      </c>
      <c r="P96" s="160"/>
      <c r="R96" s="161">
        <f>P96-R97-R98</f>
        <v>0</v>
      </c>
      <c r="S96" s="153" t="s">
        <v>176</v>
      </c>
      <c r="T96" s="160"/>
      <c r="V96" s="161">
        <f>T96+V97+V98</f>
        <v>0</v>
      </c>
      <c r="X96" s="342"/>
      <c r="Y96" s="342"/>
      <c r="Z96" s="342"/>
    </row>
    <row r="97" spans="1:26" ht="15" hidden="1" customHeight="1">
      <c r="A97" s="153">
        <v>87</v>
      </c>
      <c r="B97" s="153">
        <f t="shared" si="27"/>
        <v>6</v>
      </c>
      <c r="C97" s="154">
        <v>606361</v>
      </c>
      <c r="F97" s="158" t="s">
        <v>176</v>
      </c>
      <c r="G97" s="158"/>
      <c r="H97" s="158" t="s">
        <v>176</v>
      </c>
      <c r="I97" s="158" t="s">
        <v>176</v>
      </c>
      <c r="J97" s="165">
        <v>606361</v>
      </c>
      <c r="K97" s="158" t="s">
        <v>176</v>
      </c>
      <c r="L97" s="158" t="s">
        <v>176</v>
      </c>
      <c r="M97" s="158" t="s">
        <v>176</v>
      </c>
      <c r="N97" s="158" t="s">
        <v>1422</v>
      </c>
      <c r="O97" s="165" t="s">
        <v>261</v>
      </c>
      <c r="P97" s="160"/>
      <c r="R97" s="161">
        <f t="shared" ref="R97:R98" si="36">P97</f>
        <v>0</v>
      </c>
      <c r="S97" s="153" t="s">
        <v>176</v>
      </c>
      <c r="T97" s="160"/>
      <c r="V97" s="161">
        <f t="shared" ref="V97:V98" si="37">T97</f>
        <v>0</v>
      </c>
      <c r="X97" s="342"/>
      <c r="Y97" s="342"/>
      <c r="Z97" s="342"/>
    </row>
    <row r="98" spans="1:26" ht="15" hidden="1" customHeight="1">
      <c r="A98" s="153">
        <v>88</v>
      </c>
      <c r="B98" s="153">
        <f t="shared" si="27"/>
        <v>6</v>
      </c>
      <c r="C98" s="154">
        <v>606368</v>
      </c>
      <c r="F98" s="158" t="s">
        <v>176</v>
      </c>
      <c r="G98" s="158"/>
      <c r="H98" s="158" t="s">
        <v>176</v>
      </c>
      <c r="I98" s="158" t="s">
        <v>176</v>
      </c>
      <c r="J98" s="165">
        <v>606368</v>
      </c>
      <c r="K98" s="158" t="s">
        <v>176</v>
      </c>
      <c r="L98" s="158" t="s">
        <v>176</v>
      </c>
      <c r="M98" s="158" t="s">
        <v>176</v>
      </c>
      <c r="N98" s="158" t="s">
        <v>1422</v>
      </c>
      <c r="O98" s="165" t="s">
        <v>262</v>
      </c>
      <c r="P98" s="160"/>
      <c r="R98" s="161">
        <f t="shared" si="36"/>
        <v>0</v>
      </c>
      <c r="S98" s="153" t="s">
        <v>176</v>
      </c>
      <c r="T98" s="160"/>
      <c r="V98" s="161">
        <f t="shared" si="37"/>
        <v>0</v>
      </c>
      <c r="X98" s="342"/>
      <c r="Y98" s="342"/>
      <c r="Z98" s="342"/>
    </row>
    <row r="99" spans="1:26" ht="15" customHeight="1">
      <c r="A99" s="153">
        <v>89</v>
      </c>
      <c r="B99" s="153">
        <f t="shared" si="27"/>
        <v>5</v>
      </c>
      <c r="C99" s="154">
        <v>60638</v>
      </c>
      <c r="D99" s="154" t="s">
        <v>1421</v>
      </c>
      <c r="F99" s="158" t="s">
        <v>176</v>
      </c>
      <c r="G99" s="158"/>
      <c r="H99" s="158" t="s">
        <v>176</v>
      </c>
      <c r="I99" s="163">
        <v>60638</v>
      </c>
      <c r="J99" s="158" t="s">
        <v>176</v>
      </c>
      <c r="K99" s="158" t="s">
        <v>176</v>
      </c>
      <c r="L99" s="158" t="s">
        <v>176</v>
      </c>
      <c r="M99" s="158" t="s">
        <v>176</v>
      </c>
      <c r="N99" s="158"/>
      <c r="O99" s="163" t="s">
        <v>263</v>
      </c>
      <c r="P99" s="160"/>
      <c r="R99" s="161">
        <f>P99</f>
        <v>0</v>
      </c>
      <c r="S99" s="153" t="s">
        <v>176</v>
      </c>
      <c r="T99" s="160"/>
      <c r="V99" s="161">
        <f>T99</f>
        <v>0</v>
      </c>
      <c r="X99" s="342"/>
      <c r="Y99" s="342"/>
      <c r="Z99" s="342"/>
    </row>
    <row r="100" spans="1:26" ht="15" customHeight="1">
      <c r="A100" s="153">
        <v>90</v>
      </c>
      <c r="B100" s="153">
        <f t="shared" si="27"/>
        <v>3</v>
      </c>
      <c r="C100" s="154">
        <v>607</v>
      </c>
      <c r="D100" s="154" t="s">
        <v>1421</v>
      </c>
      <c r="F100" s="158" t="s">
        <v>176</v>
      </c>
      <c r="G100" s="159">
        <v>607</v>
      </c>
      <c r="H100" s="158" t="s">
        <v>176</v>
      </c>
      <c r="I100" s="158" t="s">
        <v>176</v>
      </c>
      <c r="J100" s="158" t="s">
        <v>176</v>
      </c>
      <c r="K100" s="158" t="s">
        <v>176</v>
      </c>
      <c r="L100" s="158" t="s">
        <v>176</v>
      </c>
      <c r="M100" s="158" t="s">
        <v>176</v>
      </c>
      <c r="N100" s="158"/>
      <c r="O100" s="159" t="s">
        <v>264</v>
      </c>
      <c r="P100" s="160"/>
      <c r="R100" s="161">
        <f>P100-SUM(R101:R176)</f>
        <v>0</v>
      </c>
      <c r="S100" s="153" t="s">
        <v>176</v>
      </c>
      <c r="T100" s="160"/>
      <c r="V100" s="161">
        <f>T100+V101+V110+V129+V155+V156+V157</f>
        <v>0</v>
      </c>
      <c r="X100" s="342"/>
      <c r="Y100" s="342"/>
      <c r="Z100" s="342"/>
    </row>
    <row r="101" spans="1:26" ht="15" customHeight="1">
      <c r="A101" s="153">
        <v>91</v>
      </c>
      <c r="B101" s="153">
        <f t="shared" si="27"/>
        <v>4</v>
      </c>
      <c r="C101" s="154">
        <v>6071</v>
      </c>
      <c r="D101" s="154" t="s">
        <v>1421</v>
      </c>
      <c r="F101" s="158" t="s">
        <v>176</v>
      </c>
      <c r="G101" s="158"/>
      <c r="H101" s="162">
        <v>6071</v>
      </c>
      <c r="I101" s="158" t="s">
        <v>176</v>
      </c>
      <c r="J101" s="158" t="s">
        <v>176</v>
      </c>
      <c r="K101" s="158" t="s">
        <v>176</v>
      </c>
      <c r="L101" s="158" t="s">
        <v>176</v>
      </c>
      <c r="M101" s="158" t="s">
        <v>176</v>
      </c>
      <c r="N101" s="158"/>
      <c r="O101" s="162" t="s">
        <v>265</v>
      </c>
      <c r="P101" s="160"/>
      <c r="R101" s="161">
        <f>P101-R102-R103-R104-R105-R106-R107-R108-R109</f>
        <v>0</v>
      </c>
      <c r="S101" s="153" t="s">
        <v>176</v>
      </c>
      <c r="T101" s="160"/>
      <c r="V101" s="161">
        <f>T101+V102+V103+V104+V109</f>
        <v>0</v>
      </c>
      <c r="X101" s="342"/>
      <c r="Y101" s="342"/>
      <c r="Z101" s="342"/>
    </row>
    <row r="102" spans="1:26" ht="15" customHeight="1">
      <c r="A102" s="153">
        <v>92</v>
      </c>
      <c r="B102" s="153">
        <f t="shared" si="27"/>
        <v>5</v>
      </c>
      <c r="C102" s="154">
        <v>60711</v>
      </c>
      <c r="D102" s="154" t="s">
        <v>1421</v>
      </c>
      <c r="F102" s="158" t="s">
        <v>176</v>
      </c>
      <c r="G102" s="158"/>
      <c r="H102" s="158" t="s">
        <v>176</v>
      </c>
      <c r="I102" s="163">
        <v>60711</v>
      </c>
      <c r="J102" s="158" t="s">
        <v>176</v>
      </c>
      <c r="K102" s="158" t="s">
        <v>176</v>
      </c>
      <c r="L102" s="158" t="s">
        <v>176</v>
      </c>
      <c r="M102" s="158" t="s">
        <v>176</v>
      </c>
      <c r="N102" s="158"/>
      <c r="O102" s="163" t="s">
        <v>179</v>
      </c>
      <c r="P102" s="160"/>
      <c r="R102" s="161">
        <f t="shared" ref="R102:R103" si="38">P102</f>
        <v>0</v>
      </c>
      <c r="S102" s="153" t="s">
        <v>176</v>
      </c>
      <c r="T102" s="160"/>
      <c r="V102" s="161">
        <f t="shared" ref="V102:V103" si="39">T102</f>
        <v>0</v>
      </c>
      <c r="X102" s="342"/>
      <c r="Y102" s="342"/>
      <c r="Z102" s="342"/>
    </row>
    <row r="103" spans="1:26" ht="15" customHeight="1">
      <c r="A103" s="153">
        <v>93</v>
      </c>
      <c r="B103" s="153">
        <f t="shared" si="27"/>
        <v>5</v>
      </c>
      <c r="C103" s="154">
        <v>60712</v>
      </c>
      <c r="D103" s="154" t="s">
        <v>1421</v>
      </c>
      <c r="F103" s="158" t="s">
        <v>176</v>
      </c>
      <c r="G103" s="158"/>
      <c r="H103" s="158" t="s">
        <v>176</v>
      </c>
      <c r="I103" s="163">
        <v>60712</v>
      </c>
      <c r="J103" s="158" t="s">
        <v>176</v>
      </c>
      <c r="K103" s="158" t="s">
        <v>176</v>
      </c>
      <c r="L103" s="158" t="s">
        <v>176</v>
      </c>
      <c r="M103" s="158" t="s">
        <v>176</v>
      </c>
      <c r="N103" s="158"/>
      <c r="O103" s="163" t="s">
        <v>180</v>
      </c>
      <c r="P103" s="160"/>
      <c r="R103" s="161">
        <f t="shared" si="38"/>
        <v>0</v>
      </c>
      <c r="S103" s="153" t="s">
        <v>176</v>
      </c>
      <c r="T103" s="160"/>
      <c r="V103" s="161">
        <f t="shared" si="39"/>
        <v>0</v>
      </c>
      <c r="X103" s="342"/>
      <c r="Y103" s="342"/>
      <c r="Z103" s="342"/>
    </row>
    <row r="104" spans="1:26" ht="15" customHeight="1">
      <c r="A104" s="153">
        <v>94</v>
      </c>
      <c r="B104" s="153">
        <f t="shared" si="27"/>
        <v>5</v>
      </c>
      <c r="C104" s="154">
        <v>60713</v>
      </c>
      <c r="D104" s="154" t="s">
        <v>1421</v>
      </c>
      <c r="F104" s="158" t="s">
        <v>176</v>
      </c>
      <c r="G104" s="158"/>
      <c r="H104" s="158" t="s">
        <v>176</v>
      </c>
      <c r="I104" s="163">
        <v>60713</v>
      </c>
      <c r="J104" s="158" t="s">
        <v>176</v>
      </c>
      <c r="K104" s="158" t="s">
        <v>176</v>
      </c>
      <c r="L104" s="158" t="s">
        <v>176</v>
      </c>
      <c r="M104" s="158" t="s">
        <v>176</v>
      </c>
      <c r="N104" s="158"/>
      <c r="O104" s="163" t="s">
        <v>181</v>
      </c>
      <c r="P104" s="160"/>
      <c r="R104" s="161">
        <f>P104-R105-R106-R107-R108</f>
        <v>0</v>
      </c>
      <c r="S104" s="153" t="s">
        <v>176</v>
      </c>
      <c r="T104" s="160"/>
      <c r="V104" s="161">
        <f>T104+V105+V106+V107+V108</f>
        <v>0</v>
      </c>
      <c r="X104" s="342"/>
      <c r="Y104" s="342"/>
      <c r="Z104" s="342"/>
    </row>
    <row r="105" spans="1:26" ht="15" hidden="1" customHeight="1">
      <c r="A105" s="153">
        <v>95</v>
      </c>
      <c r="B105" s="153">
        <f t="shared" si="27"/>
        <v>6</v>
      </c>
      <c r="C105" s="154">
        <v>607131</v>
      </c>
      <c r="F105" s="158" t="s">
        <v>176</v>
      </c>
      <c r="G105" s="158"/>
      <c r="H105" s="158" t="s">
        <v>176</v>
      </c>
      <c r="I105" s="158" t="s">
        <v>176</v>
      </c>
      <c r="J105" s="165">
        <v>607131</v>
      </c>
      <c r="K105" s="158" t="s">
        <v>176</v>
      </c>
      <c r="L105" s="158" t="s">
        <v>176</v>
      </c>
      <c r="M105" s="158" t="s">
        <v>176</v>
      </c>
      <c r="N105" s="158" t="s">
        <v>1422</v>
      </c>
      <c r="O105" s="165" t="s">
        <v>182</v>
      </c>
      <c r="P105" s="160"/>
      <c r="R105" s="161">
        <f t="shared" ref="R105:R108" si="40">P105</f>
        <v>0</v>
      </c>
      <c r="S105" s="153" t="s">
        <v>176</v>
      </c>
      <c r="T105" s="160"/>
      <c r="V105" s="161">
        <f t="shared" ref="V105:V108" si="41">T105</f>
        <v>0</v>
      </c>
      <c r="X105" s="342"/>
      <c r="Y105" s="342"/>
      <c r="Z105" s="342"/>
    </row>
    <row r="106" spans="1:26" ht="15" hidden="1" customHeight="1">
      <c r="A106" s="153">
        <v>96</v>
      </c>
      <c r="B106" s="153">
        <f t="shared" si="27"/>
        <v>6</v>
      </c>
      <c r="C106" s="154">
        <v>607132</v>
      </c>
      <c r="F106" s="158" t="s">
        <v>176</v>
      </c>
      <c r="G106" s="158"/>
      <c r="H106" s="158" t="s">
        <v>176</v>
      </c>
      <c r="I106" s="158" t="s">
        <v>176</v>
      </c>
      <c r="J106" s="165">
        <v>607132</v>
      </c>
      <c r="K106" s="158" t="s">
        <v>176</v>
      </c>
      <c r="L106" s="158" t="s">
        <v>176</v>
      </c>
      <c r="M106" s="158" t="s">
        <v>176</v>
      </c>
      <c r="N106" s="158" t="s">
        <v>1422</v>
      </c>
      <c r="O106" s="165" t="s">
        <v>183</v>
      </c>
      <c r="P106" s="160"/>
      <c r="R106" s="161">
        <f t="shared" si="40"/>
        <v>0</v>
      </c>
      <c r="S106" s="153" t="s">
        <v>176</v>
      </c>
      <c r="T106" s="160"/>
      <c r="V106" s="161">
        <f t="shared" si="41"/>
        <v>0</v>
      </c>
      <c r="X106" s="342"/>
      <c r="Y106" s="342"/>
      <c r="Z106" s="342"/>
    </row>
    <row r="107" spans="1:26" ht="15" hidden="1" customHeight="1">
      <c r="A107" s="153">
        <v>97</v>
      </c>
      <c r="B107" s="153">
        <f t="shared" si="27"/>
        <v>6</v>
      </c>
      <c r="C107" s="154">
        <v>607133</v>
      </c>
      <c r="F107" s="158" t="s">
        <v>176</v>
      </c>
      <c r="G107" s="158"/>
      <c r="H107" s="158" t="s">
        <v>176</v>
      </c>
      <c r="I107" s="158" t="s">
        <v>176</v>
      </c>
      <c r="J107" s="165">
        <v>607133</v>
      </c>
      <c r="K107" s="158" t="s">
        <v>176</v>
      </c>
      <c r="L107" s="158" t="s">
        <v>176</v>
      </c>
      <c r="M107" s="158" t="s">
        <v>176</v>
      </c>
      <c r="N107" s="158" t="s">
        <v>1422</v>
      </c>
      <c r="O107" s="165" t="s">
        <v>184</v>
      </c>
      <c r="P107" s="160"/>
      <c r="R107" s="161">
        <f t="shared" si="40"/>
        <v>0</v>
      </c>
      <c r="S107" s="153" t="s">
        <v>176</v>
      </c>
      <c r="T107" s="160"/>
      <c r="V107" s="161">
        <f t="shared" si="41"/>
        <v>0</v>
      </c>
      <c r="X107" s="342"/>
      <c r="Y107" s="342"/>
      <c r="Z107" s="342"/>
    </row>
    <row r="108" spans="1:26" ht="15" hidden="1" customHeight="1">
      <c r="A108" s="153">
        <v>98</v>
      </c>
      <c r="B108" s="153">
        <f t="shared" si="27"/>
        <v>6</v>
      </c>
      <c r="C108" s="154">
        <v>607138</v>
      </c>
      <c r="F108" s="158" t="s">
        <v>176</v>
      </c>
      <c r="G108" s="158"/>
      <c r="H108" s="158" t="s">
        <v>176</v>
      </c>
      <c r="I108" s="158" t="s">
        <v>176</v>
      </c>
      <c r="J108" s="165">
        <v>607138</v>
      </c>
      <c r="K108" s="158" t="s">
        <v>176</v>
      </c>
      <c r="L108" s="158" t="s">
        <v>176</v>
      </c>
      <c r="M108" s="158" t="s">
        <v>176</v>
      </c>
      <c r="N108" s="158" t="s">
        <v>1422</v>
      </c>
      <c r="O108" s="165" t="s">
        <v>185</v>
      </c>
      <c r="P108" s="160"/>
      <c r="R108" s="161">
        <f t="shared" si="40"/>
        <v>0</v>
      </c>
      <c r="S108" s="153" t="s">
        <v>176</v>
      </c>
      <c r="T108" s="160"/>
      <c r="V108" s="161">
        <f t="shared" si="41"/>
        <v>0</v>
      </c>
      <c r="X108" s="342"/>
      <c r="Y108" s="342"/>
      <c r="Z108" s="342"/>
    </row>
    <row r="109" spans="1:26" ht="15" customHeight="1">
      <c r="A109" s="153">
        <v>99</v>
      </c>
      <c r="B109" s="153">
        <f t="shared" si="27"/>
        <v>5</v>
      </c>
      <c r="C109" s="154">
        <v>60718</v>
      </c>
      <c r="D109" s="154" t="s">
        <v>1421</v>
      </c>
      <c r="F109" s="158" t="s">
        <v>176</v>
      </c>
      <c r="G109" s="158"/>
      <c r="H109" s="158" t="s">
        <v>176</v>
      </c>
      <c r="I109" s="163">
        <v>60718</v>
      </c>
      <c r="J109" s="158" t="s">
        <v>176</v>
      </c>
      <c r="K109" s="158" t="s">
        <v>176</v>
      </c>
      <c r="L109" s="158" t="s">
        <v>176</v>
      </c>
      <c r="M109" s="158" t="s">
        <v>176</v>
      </c>
      <c r="N109" s="158"/>
      <c r="O109" s="163" t="s">
        <v>186</v>
      </c>
      <c r="P109" s="160"/>
      <c r="R109" s="161">
        <f>P109</f>
        <v>0</v>
      </c>
      <c r="S109" s="153" t="s">
        <v>176</v>
      </c>
      <c r="T109" s="160"/>
      <c r="V109" s="161">
        <f>T109</f>
        <v>0</v>
      </c>
      <c r="X109" s="342"/>
      <c r="Y109" s="342"/>
      <c r="Z109" s="342"/>
    </row>
    <row r="110" spans="1:26" ht="15" customHeight="1">
      <c r="A110" s="153">
        <v>100</v>
      </c>
      <c r="B110" s="153">
        <f t="shared" si="27"/>
        <v>4</v>
      </c>
      <c r="C110" s="154">
        <v>6072</v>
      </c>
      <c r="D110" s="154" t="s">
        <v>1421</v>
      </c>
      <c r="F110" s="158" t="s">
        <v>176</v>
      </c>
      <c r="G110" s="158"/>
      <c r="H110" s="162">
        <v>6072</v>
      </c>
      <c r="I110" s="158" t="s">
        <v>176</v>
      </c>
      <c r="J110" s="158" t="s">
        <v>176</v>
      </c>
      <c r="K110" s="158" t="s">
        <v>176</v>
      </c>
      <c r="L110" s="158" t="s">
        <v>176</v>
      </c>
      <c r="M110" s="158" t="s">
        <v>176</v>
      </c>
      <c r="N110" s="158"/>
      <c r="O110" s="162" t="s">
        <v>266</v>
      </c>
      <c r="P110" s="160"/>
      <c r="R110" s="161">
        <f>P110-R111-R112-R113-R114-R115-R116-R117-R118-R119-R120-R121-R122-R123-R124-R125-R126-R127-R128</f>
        <v>0</v>
      </c>
      <c r="S110" s="153" t="s">
        <v>176</v>
      </c>
      <c r="T110" s="160"/>
      <c r="V110" s="161">
        <f>T110+V111+V117+V124+V128</f>
        <v>0</v>
      </c>
      <c r="X110" s="342"/>
      <c r="Y110" s="342"/>
      <c r="Z110" s="342"/>
    </row>
    <row r="111" spans="1:26" ht="15" customHeight="1">
      <c r="A111" s="153">
        <v>101</v>
      </c>
      <c r="B111" s="153">
        <f t="shared" si="27"/>
        <v>5</v>
      </c>
      <c r="C111" s="154">
        <v>60721</v>
      </c>
      <c r="D111" s="154" t="s">
        <v>1421</v>
      </c>
      <c r="F111" s="158" t="s">
        <v>176</v>
      </c>
      <c r="G111" s="158"/>
      <c r="H111" s="158" t="s">
        <v>176</v>
      </c>
      <c r="I111" s="163">
        <v>60721</v>
      </c>
      <c r="J111" s="158" t="s">
        <v>176</v>
      </c>
      <c r="K111" s="158" t="s">
        <v>176</v>
      </c>
      <c r="L111" s="158" t="s">
        <v>176</v>
      </c>
      <c r="M111" s="158" t="s">
        <v>176</v>
      </c>
      <c r="N111" s="158"/>
      <c r="O111" s="163" t="s">
        <v>188</v>
      </c>
      <c r="P111" s="160"/>
      <c r="R111" s="161">
        <f>P111-R112-R113-R114-R115-R116</f>
        <v>0</v>
      </c>
      <c r="S111" s="153" t="s">
        <v>176</v>
      </c>
      <c r="T111" s="160"/>
      <c r="V111" s="161">
        <f>T111+V112+V113+V114+V115+V116</f>
        <v>0</v>
      </c>
      <c r="X111" s="342"/>
      <c r="Y111" s="342"/>
      <c r="Z111" s="342"/>
    </row>
    <row r="112" spans="1:26" ht="15" customHeight="1">
      <c r="A112" s="153">
        <v>102</v>
      </c>
      <c r="B112" s="153">
        <f t="shared" si="27"/>
        <v>6</v>
      </c>
      <c r="C112" s="154">
        <v>607211</v>
      </c>
      <c r="D112" s="154" t="s">
        <v>1421</v>
      </c>
      <c r="F112" s="158" t="s">
        <v>176</v>
      </c>
      <c r="G112" s="158"/>
      <c r="H112" s="158" t="s">
        <v>176</v>
      </c>
      <c r="I112" s="158" t="s">
        <v>176</v>
      </c>
      <c r="J112" s="165">
        <v>607211</v>
      </c>
      <c r="K112" s="158" t="s">
        <v>176</v>
      </c>
      <c r="L112" s="158" t="s">
        <v>176</v>
      </c>
      <c r="M112" s="158" t="s">
        <v>176</v>
      </c>
      <c r="N112" s="158"/>
      <c r="O112" s="165" t="s">
        <v>189</v>
      </c>
      <c r="P112" s="160"/>
      <c r="R112" s="161">
        <f t="shared" ref="R112:R116" si="42">P112</f>
        <v>0</v>
      </c>
      <c r="S112" s="153" t="s">
        <v>176</v>
      </c>
      <c r="T112" s="160"/>
      <c r="V112" s="161">
        <f t="shared" ref="V112:V116" si="43">T112</f>
        <v>0</v>
      </c>
      <c r="X112" s="342"/>
      <c r="Y112" s="342"/>
      <c r="Z112" s="342"/>
    </row>
    <row r="113" spans="1:26" ht="15" customHeight="1">
      <c r="A113" s="153">
        <v>103</v>
      </c>
      <c r="B113" s="153">
        <f t="shared" si="27"/>
        <v>6</v>
      </c>
      <c r="C113" s="154">
        <v>607212</v>
      </c>
      <c r="D113" s="154" t="s">
        <v>1421</v>
      </c>
      <c r="F113" s="158" t="s">
        <v>176</v>
      </c>
      <c r="G113" s="158"/>
      <c r="H113" s="158" t="s">
        <v>176</v>
      </c>
      <c r="I113" s="158" t="s">
        <v>176</v>
      </c>
      <c r="J113" s="165">
        <v>607212</v>
      </c>
      <c r="K113" s="158" t="s">
        <v>176</v>
      </c>
      <c r="L113" s="158" t="s">
        <v>176</v>
      </c>
      <c r="M113" s="158" t="s">
        <v>176</v>
      </c>
      <c r="N113" s="158"/>
      <c r="O113" s="165" t="s">
        <v>190</v>
      </c>
      <c r="P113" s="160"/>
      <c r="R113" s="161">
        <f t="shared" si="42"/>
        <v>0</v>
      </c>
      <c r="S113" s="153" t="s">
        <v>176</v>
      </c>
      <c r="T113" s="160"/>
      <c r="V113" s="161">
        <f t="shared" si="43"/>
        <v>0</v>
      </c>
      <c r="X113" s="342"/>
      <c r="Y113" s="342"/>
      <c r="Z113" s="342"/>
    </row>
    <row r="114" spans="1:26" ht="15" customHeight="1">
      <c r="A114" s="153">
        <v>104</v>
      </c>
      <c r="B114" s="153">
        <f t="shared" si="27"/>
        <v>6</v>
      </c>
      <c r="C114" s="154">
        <v>607213</v>
      </c>
      <c r="D114" s="154" t="s">
        <v>1421</v>
      </c>
      <c r="F114" s="158" t="s">
        <v>176</v>
      </c>
      <c r="G114" s="158"/>
      <c r="H114" s="158" t="s">
        <v>176</v>
      </c>
      <c r="I114" s="158" t="s">
        <v>176</v>
      </c>
      <c r="J114" s="165">
        <v>607213</v>
      </c>
      <c r="K114" s="158" t="s">
        <v>176</v>
      </c>
      <c r="L114" s="158" t="s">
        <v>176</v>
      </c>
      <c r="M114" s="158" t="s">
        <v>176</v>
      </c>
      <c r="N114" s="158"/>
      <c r="O114" s="165" t="s">
        <v>191</v>
      </c>
      <c r="P114" s="160"/>
      <c r="R114" s="161">
        <f t="shared" si="42"/>
        <v>0</v>
      </c>
      <c r="S114" s="153" t="s">
        <v>176</v>
      </c>
      <c r="T114" s="160"/>
      <c r="V114" s="161">
        <f t="shared" si="43"/>
        <v>0</v>
      </c>
      <c r="X114" s="342"/>
      <c r="Y114" s="342"/>
      <c r="Z114" s="342"/>
    </row>
    <row r="115" spans="1:26" ht="15" customHeight="1">
      <c r="A115" s="153">
        <v>105</v>
      </c>
      <c r="B115" s="153">
        <f t="shared" si="27"/>
        <v>6</v>
      </c>
      <c r="C115" s="154">
        <v>607214</v>
      </c>
      <c r="D115" s="154" t="s">
        <v>1421</v>
      </c>
      <c r="F115" s="158" t="s">
        <v>176</v>
      </c>
      <c r="G115" s="158"/>
      <c r="H115" s="158" t="s">
        <v>176</v>
      </c>
      <c r="I115" s="158" t="s">
        <v>176</v>
      </c>
      <c r="J115" s="165">
        <v>607214</v>
      </c>
      <c r="K115" s="158" t="s">
        <v>176</v>
      </c>
      <c r="L115" s="158" t="s">
        <v>176</v>
      </c>
      <c r="M115" s="158" t="s">
        <v>176</v>
      </c>
      <c r="N115" s="158"/>
      <c r="O115" s="165" t="s">
        <v>192</v>
      </c>
      <c r="P115" s="160"/>
      <c r="R115" s="161">
        <f t="shared" si="42"/>
        <v>0</v>
      </c>
      <c r="S115" s="153" t="s">
        <v>176</v>
      </c>
      <c r="T115" s="160"/>
      <c r="V115" s="161">
        <f t="shared" si="43"/>
        <v>0</v>
      </c>
      <c r="X115" s="342"/>
      <c r="Y115" s="342"/>
      <c r="Z115" s="342"/>
    </row>
    <row r="116" spans="1:26" ht="15" customHeight="1">
      <c r="A116" s="153">
        <v>106</v>
      </c>
      <c r="B116" s="153">
        <f t="shared" si="27"/>
        <v>6</v>
      </c>
      <c r="C116" s="154">
        <v>607218</v>
      </c>
      <c r="D116" s="154" t="s">
        <v>1421</v>
      </c>
      <c r="F116" s="158" t="s">
        <v>176</v>
      </c>
      <c r="G116" s="158"/>
      <c r="H116" s="158" t="s">
        <v>176</v>
      </c>
      <c r="I116" s="158" t="s">
        <v>176</v>
      </c>
      <c r="J116" s="165">
        <v>607218</v>
      </c>
      <c r="K116" s="158" t="s">
        <v>176</v>
      </c>
      <c r="L116" s="158" t="s">
        <v>176</v>
      </c>
      <c r="M116" s="158" t="s">
        <v>176</v>
      </c>
      <c r="N116" s="158"/>
      <c r="O116" s="165" t="s">
        <v>193</v>
      </c>
      <c r="P116" s="160"/>
      <c r="R116" s="161">
        <f t="shared" si="42"/>
        <v>0</v>
      </c>
      <c r="S116" s="153" t="s">
        <v>176</v>
      </c>
      <c r="T116" s="160"/>
      <c r="V116" s="161">
        <f t="shared" si="43"/>
        <v>0</v>
      </c>
      <c r="X116" s="342"/>
      <c r="Y116" s="342"/>
      <c r="Z116" s="342"/>
    </row>
    <row r="117" spans="1:26" ht="15" customHeight="1">
      <c r="A117" s="153">
        <v>107</v>
      </c>
      <c r="B117" s="153">
        <f t="shared" si="27"/>
        <v>5</v>
      </c>
      <c r="C117" s="154">
        <v>60722</v>
      </c>
      <c r="D117" s="154" t="s">
        <v>1421</v>
      </c>
      <c r="F117" s="158" t="s">
        <v>176</v>
      </c>
      <c r="G117" s="158"/>
      <c r="H117" s="158" t="s">
        <v>176</v>
      </c>
      <c r="I117" s="163">
        <v>60722</v>
      </c>
      <c r="J117" s="158" t="s">
        <v>176</v>
      </c>
      <c r="K117" s="158" t="s">
        <v>176</v>
      </c>
      <c r="L117" s="158" t="s">
        <v>176</v>
      </c>
      <c r="M117" s="158" t="s">
        <v>176</v>
      </c>
      <c r="N117" s="158"/>
      <c r="O117" s="163" t="s">
        <v>181</v>
      </c>
      <c r="P117" s="160"/>
      <c r="R117" s="161">
        <f>P117-R118-R119-R120-R121-R122-R123</f>
        <v>0</v>
      </c>
      <c r="S117" s="153" t="s">
        <v>176</v>
      </c>
      <c r="T117" s="160"/>
      <c r="V117" s="161">
        <f>T117+V118+V122+V123</f>
        <v>0</v>
      </c>
      <c r="X117" s="342"/>
      <c r="Y117" s="342"/>
      <c r="Z117" s="342"/>
    </row>
    <row r="118" spans="1:26" ht="15" customHeight="1">
      <c r="A118" s="153">
        <v>108</v>
      </c>
      <c r="B118" s="153">
        <f t="shared" si="27"/>
        <v>6</v>
      </c>
      <c r="C118" s="154">
        <v>607221</v>
      </c>
      <c r="D118" s="154" t="s">
        <v>1421</v>
      </c>
      <c r="F118" s="158" t="s">
        <v>176</v>
      </c>
      <c r="G118" s="158"/>
      <c r="H118" s="158" t="s">
        <v>176</v>
      </c>
      <c r="I118" s="158" t="s">
        <v>176</v>
      </c>
      <c r="J118" s="165">
        <v>607221</v>
      </c>
      <c r="K118" s="158" t="s">
        <v>176</v>
      </c>
      <c r="L118" s="158" t="s">
        <v>176</v>
      </c>
      <c r="M118" s="158" t="s">
        <v>176</v>
      </c>
      <c r="N118" s="158"/>
      <c r="O118" s="165" t="s">
        <v>194</v>
      </c>
      <c r="P118" s="160"/>
      <c r="R118" s="161">
        <f>P118-R119-R120-R121</f>
        <v>0</v>
      </c>
      <c r="S118" s="153" t="s">
        <v>176</v>
      </c>
      <c r="T118" s="160"/>
      <c r="V118" s="161">
        <f>T118+V119+V120+V121</f>
        <v>0</v>
      </c>
      <c r="X118" s="342"/>
      <c r="Y118" s="342"/>
      <c r="Z118" s="342"/>
    </row>
    <row r="119" spans="1:26" ht="15" customHeight="1">
      <c r="A119" s="153">
        <v>109</v>
      </c>
      <c r="B119" s="153">
        <f t="shared" si="27"/>
        <v>7</v>
      </c>
      <c r="C119" s="154">
        <v>6072211</v>
      </c>
      <c r="D119" s="154" t="s">
        <v>1421</v>
      </c>
      <c r="F119" s="158" t="s">
        <v>176</v>
      </c>
      <c r="G119" s="158"/>
      <c r="H119" s="158" t="s">
        <v>176</v>
      </c>
      <c r="I119" s="158" t="s">
        <v>176</v>
      </c>
      <c r="J119" s="158" t="s">
        <v>176</v>
      </c>
      <c r="K119" s="166">
        <v>6072211</v>
      </c>
      <c r="L119" s="158" t="s">
        <v>176</v>
      </c>
      <c r="M119" s="158" t="s">
        <v>176</v>
      </c>
      <c r="N119" s="158"/>
      <c r="O119" s="166" t="s">
        <v>195</v>
      </c>
      <c r="P119" s="160"/>
      <c r="R119" s="161">
        <f t="shared" ref="R119:R121" si="44">P119</f>
        <v>0</v>
      </c>
      <c r="S119" s="153" t="s">
        <v>176</v>
      </c>
      <c r="T119" s="160"/>
      <c r="V119" s="161">
        <f t="shared" ref="V119:V121" si="45">R119</f>
        <v>0</v>
      </c>
      <c r="X119" s="342"/>
      <c r="Y119" s="342"/>
      <c r="Z119" s="342"/>
    </row>
    <row r="120" spans="1:26" ht="15" customHeight="1">
      <c r="A120" s="153">
        <v>110</v>
      </c>
      <c r="B120" s="153">
        <f t="shared" si="27"/>
        <v>7</v>
      </c>
      <c r="C120" s="154">
        <v>6072212</v>
      </c>
      <c r="D120" s="154" t="s">
        <v>1421</v>
      </c>
      <c r="F120" s="158" t="s">
        <v>176</v>
      </c>
      <c r="G120" s="158"/>
      <c r="H120" s="158" t="s">
        <v>176</v>
      </c>
      <c r="I120" s="158" t="s">
        <v>176</v>
      </c>
      <c r="J120" s="158" t="s">
        <v>176</v>
      </c>
      <c r="K120" s="166">
        <v>6072212</v>
      </c>
      <c r="L120" s="158" t="s">
        <v>176</v>
      </c>
      <c r="M120" s="158" t="s">
        <v>176</v>
      </c>
      <c r="N120" s="158"/>
      <c r="O120" s="166" t="s">
        <v>196</v>
      </c>
      <c r="P120" s="160"/>
      <c r="R120" s="161">
        <f t="shared" si="44"/>
        <v>0</v>
      </c>
      <c r="S120" s="153" t="s">
        <v>176</v>
      </c>
      <c r="T120" s="160"/>
      <c r="V120" s="161">
        <f t="shared" si="45"/>
        <v>0</v>
      </c>
      <c r="X120" s="342"/>
      <c r="Y120" s="342"/>
      <c r="Z120" s="342"/>
    </row>
    <row r="121" spans="1:26" ht="15" customHeight="1">
      <c r="A121" s="153">
        <v>111</v>
      </c>
      <c r="B121" s="153">
        <f t="shared" si="27"/>
        <v>7</v>
      </c>
      <c r="C121" s="154">
        <v>6072218</v>
      </c>
      <c r="D121" s="154" t="s">
        <v>1421</v>
      </c>
      <c r="F121" s="158" t="s">
        <v>176</v>
      </c>
      <c r="G121" s="158"/>
      <c r="H121" s="158" t="s">
        <v>176</v>
      </c>
      <c r="I121" s="158" t="s">
        <v>176</v>
      </c>
      <c r="J121" s="158" t="s">
        <v>176</v>
      </c>
      <c r="K121" s="166">
        <v>6072218</v>
      </c>
      <c r="L121" s="158" t="s">
        <v>176</v>
      </c>
      <c r="M121" s="158" t="s">
        <v>176</v>
      </c>
      <c r="N121" s="158"/>
      <c r="O121" s="166" t="s">
        <v>197</v>
      </c>
      <c r="P121" s="160"/>
      <c r="R121" s="161">
        <f t="shared" si="44"/>
        <v>0</v>
      </c>
      <c r="S121" s="153" t="s">
        <v>176</v>
      </c>
      <c r="T121" s="160"/>
      <c r="V121" s="161">
        <f t="shared" si="45"/>
        <v>0</v>
      </c>
      <c r="X121" s="342"/>
      <c r="Y121" s="342"/>
      <c r="Z121" s="342"/>
    </row>
    <row r="122" spans="1:26" ht="15" customHeight="1">
      <c r="A122" s="153">
        <v>112</v>
      </c>
      <c r="B122" s="153">
        <f t="shared" si="27"/>
        <v>6</v>
      </c>
      <c r="C122" s="154">
        <v>607222</v>
      </c>
      <c r="D122" s="154" t="s">
        <v>1421</v>
      </c>
      <c r="F122" s="158" t="s">
        <v>176</v>
      </c>
      <c r="G122" s="158"/>
      <c r="H122" s="158" t="s">
        <v>176</v>
      </c>
      <c r="I122" s="158" t="s">
        <v>176</v>
      </c>
      <c r="J122" s="165">
        <v>607222</v>
      </c>
      <c r="K122" s="158" t="s">
        <v>176</v>
      </c>
      <c r="L122" s="158" t="s">
        <v>176</v>
      </c>
      <c r="M122" s="158" t="s">
        <v>176</v>
      </c>
      <c r="N122" s="158"/>
      <c r="O122" s="165" t="s">
        <v>198</v>
      </c>
      <c r="P122" s="160"/>
      <c r="R122" s="161">
        <f>P122</f>
        <v>0</v>
      </c>
      <c r="S122" s="153" t="s">
        <v>176</v>
      </c>
      <c r="T122" s="160"/>
      <c r="V122" s="161">
        <f>T122</f>
        <v>0</v>
      </c>
      <c r="X122" s="342"/>
      <c r="Y122" s="342"/>
      <c r="Z122" s="342"/>
    </row>
    <row r="123" spans="1:26" ht="15" customHeight="1">
      <c r="A123" s="153">
        <v>113</v>
      </c>
      <c r="B123" s="153">
        <f t="shared" si="27"/>
        <v>6</v>
      </c>
      <c r="C123" s="154">
        <v>607228</v>
      </c>
      <c r="D123" s="154" t="s">
        <v>1421</v>
      </c>
      <c r="F123" s="158" t="s">
        <v>176</v>
      </c>
      <c r="G123" s="158"/>
      <c r="H123" s="158" t="s">
        <v>176</v>
      </c>
      <c r="I123" s="158" t="s">
        <v>176</v>
      </c>
      <c r="J123" s="165">
        <v>607228</v>
      </c>
      <c r="K123" s="158" t="s">
        <v>176</v>
      </c>
      <c r="L123" s="158" t="s">
        <v>176</v>
      </c>
      <c r="M123" s="158" t="s">
        <v>176</v>
      </c>
      <c r="N123" s="158"/>
      <c r="O123" s="165" t="s">
        <v>185</v>
      </c>
      <c r="P123" s="160"/>
      <c r="R123" s="161">
        <f>P123</f>
        <v>0</v>
      </c>
      <c r="S123" s="153" t="s">
        <v>176</v>
      </c>
      <c r="T123" s="160"/>
      <c r="V123" s="161">
        <f>T123</f>
        <v>0</v>
      </c>
      <c r="X123" s="342"/>
      <c r="Y123" s="342"/>
      <c r="Z123" s="342"/>
    </row>
    <row r="124" spans="1:26" ht="15" customHeight="1">
      <c r="A124" s="153">
        <v>114</v>
      </c>
      <c r="B124" s="153">
        <f t="shared" si="27"/>
        <v>5</v>
      </c>
      <c r="C124" s="154">
        <v>60723</v>
      </c>
      <c r="D124" s="154" t="s">
        <v>1421</v>
      </c>
      <c r="F124" s="158" t="s">
        <v>176</v>
      </c>
      <c r="G124" s="158"/>
      <c r="H124" s="158" t="s">
        <v>176</v>
      </c>
      <c r="I124" s="163">
        <v>60723</v>
      </c>
      <c r="J124" s="158" t="s">
        <v>176</v>
      </c>
      <c r="K124" s="158" t="s">
        <v>176</v>
      </c>
      <c r="L124" s="158" t="s">
        <v>176</v>
      </c>
      <c r="M124" s="158" t="s">
        <v>176</v>
      </c>
      <c r="N124" s="158"/>
      <c r="O124" s="163" t="s">
        <v>199</v>
      </c>
      <c r="P124" s="160"/>
      <c r="R124" s="161">
        <f>P124-R125-R126-R127</f>
        <v>0</v>
      </c>
      <c r="S124" s="153" t="s">
        <v>176</v>
      </c>
      <c r="T124" s="160"/>
      <c r="V124" s="161">
        <f>T124+V125+V126+V127</f>
        <v>0</v>
      </c>
      <c r="X124" s="342"/>
      <c r="Y124" s="342"/>
      <c r="Z124" s="342"/>
    </row>
    <row r="125" spans="1:26" ht="15" customHeight="1">
      <c r="A125" s="153">
        <v>115</v>
      </c>
      <c r="B125" s="153">
        <f t="shared" si="27"/>
        <v>6</v>
      </c>
      <c r="C125" s="154">
        <v>607231</v>
      </c>
      <c r="D125" s="154" t="s">
        <v>1421</v>
      </c>
      <c r="F125" s="158" t="s">
        <v>176</v>
      </c>
      <c r="G125" s="158"/>
      <c r="H125" s="158" t="s">
        <v>176</v>
      </c>
      <c r="I125" s="158" t="s">
        <v>176</v>
      </c>
      <c r="J125" s="165">
        <v>607231</v>
      </c>
      <c r="K125" s="158" t="s">
        <v>176</v>
      </c>
      <c r="L125" s="158" t="s">
        <v>176</v>
      </c>
      <c r="M125" s="158" t="s">
        <v>176</v>
      </c>
      <c r="N125" s="158"/>
      <c r="O125" s="165" t="s">
        <v>200</v>
      </c>
      <c r="P125" s="160"/>
      <c r="R125" s="161">
        <f t="shared" ref="R125:R127" si="46">P125</f>
        <v>0</v>
      </c>
      <c r="S125" s="153" t="s">
        <v>176</v>
      </c>
      <c r="T125" s="160"/>
      <c r="V125" s="161">
        <f t="shared" ref="V125:V127" si="47">T125</f>
        <v>0</v>
      </c>
      <c r="X125" s="342"/>
      <c r="Y125" s="342"/>
      <c r="Z125" s="342"/>
    </row>
    <row r="126" spans="1:26" ht="15" customHeight="1">
      <c r="A126" s="153">
        <v>116</v>
      </c>
      <c r="B126" s="153">
        <f t="shared" si="27"/>
        <v>6</v>
      </c>
      <c r="C126" s="154">
        <v>607232</v>
      </c>
      <c r="D126" s="154" t="s">
        <v>1421</v>
      </c>
      <c r="F126" s="158" t="s">
        <v>176</v>
      </c>
      <c r="G126" s="158"/>
      <c r="H126" s="158" t="s">
        <v>176</v>
      </c>
      <c r="I126" s="158" t="s">
        <v>176</v>
      </c>
      <c r="J126" s="165">
        <v>607232</v>
      </c>
      <c r="K126" s="158" t="s">
        <v>176</v>
      </c>
      <c r="L126" s="158" t="s">
        <v>176</v>
      </c>
      <c r="M126" s="158" t="s">
        <v>176</v>
      </c>
      <c r="N126" s="158"/>
      <c r="O126" s="165" t="s">
        <v>201</v>
      </c>
      <c r="P126" s="160"/>
      <c r="R126" s="161">
        <f t="shared" si="46"/>
        <v>0</v>
      </c>
      <c r="S126" s="153" t="s">
        <v>176</v>
      </c>
      <c r="T126" s="160"/>
      <c r="V126" s="161">
        <f t="shared" si="47"/>
        <v>0</v>
      </c>
      <c r="X126" s="342"/>
      <c r="Y126" s="342"/>
      <c r="Z126" s="342"/>
    </row>
    <row r="127" spans="1:26" ht="15" customHeight="1">
      <c r="A127" s="153">
        <v>117</v>
      </c>
      <c r="B127" s="153">
        <f t="shared" si="27"/>
        <v>6</v>
      </c>
      <c r="C127" s="154">
        <v>607238</v>
      </c>
      <c r="D127" s="154" t="s">
        <v>1421</v>
      </c>
      <c r="F127" s="158" t="s">
        <v>176</v>
      </c>
      <c r="G127" s="158"/>
      <c r="H127" s="158" t="s">
        <v>176</v>
      </c>
      <c r="I127" s="158" t="s">
        <v>176</v>
      </c>
      <c r="J127" s="165">
        <v>607238</v>
      </c>
      <c r="K127" s="158" t="s">
        <v>176</v>
      </c>
      <c r="L127" s="158" t="s">
        <v>176</v>
      </c>
      <c r="M127" s="158" t="s">
        <v>176</v>
      </c>
      <c r="N127" s="158"/>
      <c r="O127" s="165" t="s">
        <v>202</v>
      </c>
      <c r="P127" s="160"/>
      <c r="R127" s="161">
        <f t="shared" si="46"/>
        <v>0</v>
      </c>
      <c r="S127" s="153" t="s">
        <v>176</v>
      </c>
      <c r="T127" s="160"/>
      <c r="V127" s="161">
        <f t="shared" si="47"/>
        <v>0</v>
      </c>
      <c r="X127" s="342"/>
      <c r="Y127" s="342"/>
      <c r="Z127" s="342"/>
    </row>
    <row r="128" spans="1:26" ht="15" customHeight="1">
      <c r="A128" s="153">
        <v>118</v>
      </c>
      <c r="B128" s="153">
        <f t="shared" si="27"/>
        <v>5</v>
      </c>
      <c r="C128" s="154">
        <v>60728</v>
      </c>
      <c r="D128" s="154" t="s">
        <v>1421</v>
      </c>
      <c r="F128" s="158" t="s">
        <v>176</v>
      </c>
      <c r="G128" s="158"/>
      <c r="H128" s="158" t="s">
        <v>176</v>
      </c>
      <c r="I128" s="163">
        <v>60728</v>
      </c>
      <c r="J128" s="158" t="s">
        <v>176</v>
      </c>
      <c r="K128" s="158" t="s">
        <v>176</v>
      </c>
      <c r="L128" s="158" t="s">
        <v>176</v>
      </c>
      <c r="M128" s="158" t="s">
        <v>176</v>
      </c>
      <c r="N128" s="158"/>
      <c r="O128" s="163" t="s">
        <v>203</v>
      </c>
      <c r="P128" s="160"/>
      <c r="R128" s="161">
        <f>P128</f>
        <v>0</v>
      </c>
      <c r="S128" s="153" t="s">
        <v>176</v>
      </c>
      <c r="T128" s="160"/>
      <c r="V128" s="161">
        <f>T128</f>
        <v>0</v>
      </c>
      <c r="X128" s="342"/>
      <c r="Y128" s="342"/>
      <c r="Z128" s="342"/>
    </row>
    <row r="129" spans="1:26" ht="15" customHeight="1">
      <c r="A129" s="153">
        <v>119</v>
      </c>
      <c r="B129" s="153">
        <f t="shared" si="27"/>
        <v>4</v>
      </c>
      <c r="C129" s="154">
        <v>6073</v>
      </c>
      <c r="D129" s="154" t="s">
        <v>1421</v>
      </c>
      <c r="F129" s="158" t="s">
        <v>176</v>
      </c>
      <c r="G129" s="158"/>
      <c r="H129" s="162">
        <v>6073</v>
      </c>
      <c r="I129" s="158" t="s">
        <v>176</v>
      </c>
      <c r="J129" s="158" t="s">
        <v>176</v>
      </c>
      <c r="K129" s="158" t="s">
        <v>176</v>
      </c>
      <c r="L129" s="158" t="s">
        <v>176</v>
      </c>
      <c r="M129" s="158" t="s">
        <v>176</v>
      </c>
      <c r="N129" s="158"/>
      <c r="O129" s="162" t="s">
        <v>267</v>
      </c>
      <c r="P129" s="160"/>
      <c r="R129" s="161">
        <f>P129-R130-R131-R132-R133-R134-R135-R136-R137-R138-R139-R140-R141-R142-R143-R144-R145-R146-R147-R148-R149-R150-R151-R152-R153-R154</f>
        <v>0</v>
      </c>
      <c r="S129" s="153" t="s">
        <v>176</v>
      </c>
      <c r="T129" s="160"/>
      <c r="V129" s="161">
        <f>T129+V130+V144+V145+V148+V149+V150+V151+V152</f>
        <v>0</v>
      </c>
      <c r="X129" s="342"/>
      <c r="Y129" s="342"/>
      <c r="Z129" s="342"/>
    </row>
    <row r="130" spans="1:26" ht="15" customHeight="1">
      <c r="A130" s="153">
        <v>120</v>
      </c>
      <c r="B130" s="153">
        <f t="shared" si="27"/>
        <v>5</v>
      </c>
      <c r="C130" s="154">
        <v>60731</v>
      </c>
      <c r="D130" s="154" t="s">
        <v>1421</v>
      </c>
      <c r="F130" s="158" t="s">
        <v>176</v>
      </c>
      <c r="G130" s="158"/>
      <c r="H130" s="158" t="s">
        <v>176</v>
      </c>
      <c r="I130" s="163">
        <v>60731</v>
      </c>
      <c r="J130" s="158" t="s">
        <v>176</v>
      </c>
      <c r="K130" s="158" t="s">
        <v>176</v>
      </c>
      <c r="L130" s="158" t="s">
        <v>176</v>
      </c>
      <c r="M130" s="158" t="s">
        <v>176</v>
      </c>
      <c r="N130" s="158"/>
      <c r="O130" s="163" t="s">
        <v>205</v>
      </c>
      <c r="P130" s="160"/>
      <c r="R130" s="161">
        <f>P130-R131-R132-R133-R134-R135-R136-R137-R138-R139-R140-R141-R142-R143</f>
        <v>0</v>
      </c>
      <c r="S130" s="153" t="s">
        <v>176</v>
      </c>
      <c r="T130" s="160"/>
      <c r="V130" s="161">
        <f>T130+V131+V139+V143</f>
        <v>0</v>
      </c>
      <c r="X130" s="342"/>
      <c r="Y130" s="342"/>
      <c r="Z130" s="342"/>
    </row>
    <row r="131" spans="1:26" ht="15" hidden="1" customHeight="1">
      <c r="A131" s="153">
        <v>121</v>
      </c>
      <c r="B131" s="153">
        <f t="shared" si="27"/>
        <v>6</v>
      </c>
      <c r="C131" s="154">
        <v>607311</v>
      </c>
      <c r="F131" s="158" t="s">
        <v>176</v>
      </c>
      <c r="G131" s="158"/>
      <c r="H131" s="158" t="s">
        <v>176</v>
      </c>
      <c r="I131" s="158" t="s">
        <v>176</v>
      </c>
      <c r="J131" s="165">
        <v>607311</v>
      </c>
      <c r="K131" s="158" t="s">
        <v>176</v>
      </c>
      <c r="L131" s="158" t="s">
        <v>176</v>
      </c>
      <c r="M131" s="158" t="s">
        <v>176</v>
      </c>
      <c r="N131" s="158" t="s">
        <v>1422</v>
      </c>
      <c r="O131" s="165" t="s">
        <v>206</v>
      </c>
      <c r="P131" s="160"/>
      <c r="R131" s="161">
        <f>P131-R132-R133-R134-R135-R136-R137-R138</f>
        <v>0</v>
      </c>
      <c r="S131" s="153" t="s">
        <v>176</v>
      </c>
      <c r="T131" s="160"/>
      <c r="V131" s="161">
        <f>T131+V132+V136+V137+V138</f>
        <v>0</v>
      </c>
      <c r="X131" s="342"/>
      <c r="Y131" s="342"/>
      <c r="Z131" s="342"/>
    </row>
    <row r="132" spans="1:26" ht="15" hidden="1" customHeight="1">
      <c r="A132" s="153">
        <v>122</v>
      </c>
      <c r="B132" s="153">
        <f t="shared" si="27"/>
        <v>7</v>
      </c>
      <c r="C132" s="154">
        <v>6073111</v>
      </c>
      <c r="F132" s="158" t="s">
        <v>176</v>
      </c>
      <c r="G132" s="158"/>
      <c r="H132" s="158" t="s">
        <v>176</v>
      </c>
      <c r="I132" s="158" t="s">
        <v>176</v>
      </c>
      <c r="J132" s="158" t="s">
        <v>176</v>
      </c>
      <c r="K132" s="166">
        <v>6073111</v>
      </c>
      <c r="L132" s="158" t="s">
        <v>176</v>
      </c>
      <c r="M132" s="158" t="s">
        <v>176</v>
      </c>
      <c r="N132" s="158" t="s">
        <v>1422</v>
      </c>
      <c r="O132" s="166" t="s">
        <v>207</v>
      </c>
      <c r="P132" s="160"/>
      <c r="R132" s="161">
        <f>P132-R133-R134-R135</f>
        <v>0</v>
      </c>
      <c r="S132" s="153" t="s">
        <v>176</v>
      </c>
      <c r="T132" s="160"/>
      <c r="V132" s="161">
        <f>T132+V133+V134+V135</f>
        <v>0</v>
      </c>
      <c r="X132" s="342"/>
      <c r="Y132" s="342"/>
      <c r="Z132" s="342"/>
    </row>
    <row r="133" spans="1:26" ht="15" hidden="1" customHeight="1">
      <c r="A133" s="153">
        <v>123</v>
      </c>
      <c r="B133" s="153">
        <f t="shared" si="27"/>
        <v>8</v>
      </c>
      <c r="C133" s="154">
        <v>60731111</v>
      </c>
      <c r="F133" s="158" t="s">
        <v>176</v>
      </c>
      <c r="G133" s="158"/>
      <c r="H133" s="158" t="s">
        <v>176</v>
      </c>
      <c r="I133" s="158" t="s">
        <v>176</v>
      </c>
      <c r="J133" s="158" t="s">
        <v>176</v>
      </c>
      <c r="K133" s="158" t="s">
        <v>176</v>
      </c>
      <c r="L133" s="167">
        <v>60731111</v>
      </c>
      <c r="M133" s="158" t="s">
        <v>176</v>
      </c>
      <c r="N133" s="158" t="s">
        <v>1422</v>
      </c>
      <c r="O133" s="167" t="s">
        <v>208</v>
      </c>
      <c r="P133" s="160"/>
      <c r="R133" s="161">
        <f t="shared" ref="R133:R135" si="48">P133</f>
        <v>0</v>
      </c>
      <c r="S133" s="153" t="s">
        <v>176</v>
      </c>
      <c r="T133" s="160"/>
      <c r="V133" s="161">
        <f t="shared" ref="V133:V135" si="49">T133</f>
        <v>0</v>
      </c>
      <c r="X133" s="342"/>
      <c r="Y133" s="342"/>
      <c r="Z133" s="342"/>
    </row>
    <row r="134" spans="1:26" ht="15" hidden="1" customHeight="1">
      <c r="A134" s="153">
        <v>124</v>
      </c>
      <c r="B134" s="153">
        <f t="shared" si="27"/>
        <v>8</v>
      </c>
      <c r="C134" s="154">
        <v>60731112</v>
      </c>
      <c r="F134" s="158" t="s">
        <v>176</v>
      </c>
      <c r="G134" s="158"/>
      <c r="H134" s="158" t="s">
        <v>176</v>
      </c>
      <c r="I134" s="158" t="s">
        <v>176</v>
      </c>
      <c r="J134" s="158" t="s">
        <v>176</v>
      </c>
      <c r="K134" s="158" t="s">
        <v>176</v>
      </c>
      <c r="L134" s="167">
        <v>60731112</v>
      </c>
      <c r="M134" s="158" t="s">
        <v>176</v>
      </c>
      <c r="N134" s="158" t="s">
        <v>1422</v>
      </c>
      <c r="O134" s="167" t="s">
        <v>209</v>
      </c>
      <c r="P134" s="160"/>
      <c r="R134" s="161">
        <f t="shared" si="48"/>
        <v>0</v>
      </c>
      <c r="S134" s="153" t="s">
        <v>176</v>
      </c>
      <c r="T134" s="160"/>
      <c r="V134" s="161">
        <f t="shared" si="49"/>
        <v>0</v>
      </c>
      <c r="X134" s="342"/>
      <c r="Y134" s="342"/>
      <c r="Z134" s="342"/>
    </row>
    <row r="135" spans="1:26" ht="15" hidden="1" customHeight="1">
      <c r="A135" s="153">
        <v>125</v>
      </c>
      <c r="B135" s="153">
        <f t="shared" si="27"/>
        <v>8</v>
      </c>
      <c r="C135" s="154">
        <v>60731118</v>
      </c>
      <c r="F135" s="158" t="s">
        <v>176</v>
      </c>
      <c r="G135" s="158"/>
      <c r="H135" s="158" t="s">
        <v>176</v>
      </c>
      <c r="I135" s="158" t="s">
        <v>176</v>
      </c>
      <c r="J135" s="158" t="s">
        <v>176</v>
      </c>
      <c r="K135" s="158" t="s">
        <v>176</v>
      </c>
      <c r="L135" s="167">
        <v>60731118</v>
      </c>
      <c r="M135" s="158" t="s">
        <v>176</v>
      </c>
      <c r="N135" s="158" t="s">
        <v>1422</v>
      </c>
      <c r="O135" s="167" t="s">
        <v>210</v>
      </c>
      <c r="P135" s="160"/>
      <c r="R135" s="161">
        <f t="shared" si="48"/>
        <v>0</v>
      </c>
      <c r="S135" s="153" t="s">
        <v>176</v>
      </c>
      <c r="T135" s="160"/>
      <c r="V135" s="161">
        <f t="shared" si="49"/>
        <v>0</v>
      </c>
      <c r="X135" s="342"/>
      <c r="Y135" s="342"/>
      <c r="Z135" s="342"/>
    </row>
    <row r="136" spans="1:26" ht="15" hidden="1" customHeight="1">
      <c r="A136" s="153">
        <v>126</v>
      </c>
      <c r="B136" s="153">
        <f t="shared" si="27"/>
        <v>7</v>
      </c>
      <c r="C136" s="154">
        <v>6073112</v>
      </c>
      <c r="F136" s="158" t="s">
        <v>176</v>
      </c>
      <c r="G136" s="158"/>
      <c r="H136" s="158" t="s">
        <v>176</v>
      </c>
      <c r="I136" s="158" t="s">
        <v>176</v>
      </c>
      <c r="J136" s="158" t="s">
        <v>176</v>
      </c>
      <c r="K136" s="166">
        <v>6073112</v>
      </c>
      <c r="L136" s="158" t="s">
        <v>176</v>
      </c>
      <c r="M136" s="158" t="s">
        <v>176</v>
      </c>
      <c r="N136" s="158" t="s">
        <v>1422</v>
      </c>
      <c r="O136" s="166" t="s">
        <v>211</v>
      </c>
      <c r="P136" s="160"/>
      <c r="R136" s="161">
        <f>P136</f>
        <v>0</v>
      </c>
      <c r="S136" s="153" t="s">
        <v>176</v>
      </c>
      <c r="T136" s="160"/>
      <c r="V136" s="161">
        <f>T136</f>
        <v>0</v>
      </c>
      <c r="X136" s="342"/>
      <c r="Y136" s="342"/>
      <c r="Z136" s="342"/>
    </row>
    <row r="137" spans="1:26" ht="15" hidden="1" customHeight="1">
      <c r="A137" s="153">
        <v>127</v>
      </c>
      <c r="B137" s="153">
        <f t="shared" si="27"/>
        <v>7</v>
      </c>
      <c r="C137" s="154">
        <v>6073113</v>
      </c>
      <c r="F137" s="158" t="s">
        <v>176</v>
      </c>
      <c r="G137" s="158"/>
      <c r="H137" s="158" t="s">
        <v>176</v>
      </c>
      <c r="I137" s="158" t="s">
        <v>176</v>
      </c>
      <c r="J137" s="158" t="s">
        <v>176</v>
      </c>
      <c r="K137" s="166">
        <v>6073113</v>
      </c>
      <c r="L137" s="158" t="s">
        <v>176</v>
      </c>
      <c r="M137" s="158" t="s">
        <v>176</v>
      </c>
      <c r="N137" s="158" t="s">
        <v>1422</v>
      </c>
      <c r="O137" s="166" t="s">
        <v>212</v>
      </c>
      <c r="P137" s="160"/>
      <c r="R137" s="161">
        <f t="shared" ref="R137:R138" si="50">P137</f>
        <v>0</v>
      </c>
      <c r="S137" s="153" t="s">
        <v>176</v>
      </c>
      <c r="T137" s="160"/>
      <c r="V137" s="161">
        <f t="shared" ref="V137:V138" si="51">T137</f>
        <v>0</v>
      </c>
      <c r="X137" s="342"/>
      <c r="Y137" s="342"/>
      <c r="Z137" s="342"/>
    </row>
    <row r="138" spans="1:26" ht="15" hidden="1" customHeight="1">
      <c r="A138" s="153">
        <v>128</v>
      </c>
      <c r="B138" s="153">
        <f t="shared" si="27"/>
        <v>7</v>
      </c>
      <c r="C138" s="154">
        <v>6073118</v>
      </c>
      <c r="F138" s="158" t="s">
        <v>176</v>
      </c>
      <c r="G138" s="158"/>
      <c r="H138" s="158" t="s">
        <v>176</v>
      </c>
      <c r="I138" s="158" t="s">
        <v>176</v>
      </c>
      <c r="J138" s="158" t="s">
        <v>176</v>
      </c>
      <c r="K138" s="166">
        <v>6073118</v>
      </c>
      <c r="L138" s="158" t="s">
        <v>176</v>
      </c>
      <c r="M138" s="158" t="s">
        <v>176</v>
      </c>
      <c r="N138" s="158" t="s">
        <v>1422</v>
      </c>
      <c r="O138" s="166" t="s">
        <v>213</v>
      </c>
      <c r="P138" s="160"/>
      <c r="R138" s="161">
        <f t="shared" si="50"/>
        <v>0</v>
      </c>
      <c r="S138" s="153" t="s">
        <v>176</v>
      </c>
      <c r="T138" s="160"/>
      <c r="V138" s="161">
        <f t="shared" si="51"/>
        <v>0</v>
      </c>
      <c r="X138" s="342"/>
      <c r="Y138" s="342"/>
      <c r="Z138" s="342"/>
    </row>
    <row r="139" spans="1:26" ht="15" hidden="1" customHeight="1">
      <c r="A139" s="153">
        <v>129</v>
      </c>
      <c r="B139" s="153">
        <f t="shared" si="27"/>
        <v>6</v>
      </c>
      <c r="C139" s="154">
        <v>607312</v>
      </c>
      <c r="F139" s="158" t="s">
        <v>176</v>
      </c>
      <c r="G139" s="158"/>
      <c r="H139" s="158" t="s">
        <v>176</v>
      </c>
      <c r="I139" s="158" t="s">
        <v>176</v>
      </c>
      <c r="J139" s="165">
        <v>607312</v>
      </c>
      <c r="K139" s="158" t="s">
        <v>176</v>
      </c>
      <c r="L139" s="158" t="s">
        <v>176</v>
      </c>
      <c r="M139" s="158" t="s">
        <v>176</v>
      </c>
      <c r="N139" s="158" t="s">
        <v>1422</v>
      </c>
      <c r="O139" s="165" t="s">
        <v>214</v>
      </c>
      <c r="P139" s="160"/>
      <c r="R139" s="161">
        <f>P139-R140-R141-R142</f>
        <v>0</v>
      </c>
      <c r="S139" s="153" t="s">
        <v>176</v>
      </c>
      <c r="T139" s="160"/>
      <c r="V139" s="161">
        <f>T139+V140+V141+V142</f>
        <v>0</v>
      </c>
      <c r="X139" s="342"/>
      <c r="Y139" s="342"/>
      <c r="Z139" s="342"/>
    </row>
    <row r="140" spans="1:26" ht="15" hidden="1" customHeight="1">
      <c r="A140" s="153">
        <v>130</v>
      </c>
      <c r="B140" s="153">
        <f t="shared" ref="B140:B203" si="52">LEN(C140)</f>
        <v>7</v>
      </c>
      <c r="C140" s="154">
        <v>6073121</v>
      </c>
      <c r="F140" s="158" t="s">
        <v>176</v>
      </c>
      <c r="G140" s="158"/>
      <c r="H140" s="158" t="s">
        <v>176</v>
      </c>
      <c r="I140" s="158" t="s">
        <v>176</v>
      </c>
      <c r="J140" s="158" t="s">
        <v>176</v>
      </c>
      <c r="K140" s="166">
        <v>6073121</v>
      </c>
      <c r="L140" s="158" t="s">
        <v>176</v>
      </c>
      <c r="M140" s="158" t="s">
        <v>176</v>
      </c>
      <c r="N140" s="158" t="s">
        <v>1422</v>
      </c>
      <c r="O140" s="166" t="s">
        <v>215</v>
      </c>
      <c r="P140" s="160"/>
      <c r="R140" s="161">
        <f t="shared" ref="R140:R142" si="53">P140</f>
        <v>0</v>
      </c>
      <c r="S140" s="153" t="s">
        <v>176</v>
      </c>
      <c r="T140" s="160"/>
      <c r="V140" s="161">
        <f t="shared" ref="V140:V142" si="54">T140</f>
        <v>0</v>
      </c>
      <c r="X140" s="342"/>
      <c r="Y140" s="342"/>
      <c r="Z140" s="342"/>
    </row>
    <row r="141" spans="1:26" ht="15" hidden="1" customHeight="1">
      <c r="A141" s="153">
        <v>131</v>
      </c>
      <c r="B141" s="153">
        <f t="shared" si="52"/>
        <v>7</v>
      </c>
      <c r="C141" s="154">
        <v>6073122</v>
      </c>
      <c r="F141" s="158" t="s">
        <v>176</v>
      </c>
      <c r="G141" s="158"/>
      <c r="H141" s="158" t="s">
        <v>176</v>
      </c>
      <c r="I141" s="158" t="s">
        <v>176</v>
      </c>
      <c r="J141" s="158" t="s">
        <v>176</v>
      </c>
      <c r="K141" s="166">
        <v>6073122</v>
      </c>
      <c r="L141" s="158" t="s">
        <v>176</v>
      </c>
      <c r="M141" s="158" t="s">
        <v>176</v>
      </c>
      <c r="N141" s="158" t="s">
        <v>1422</v>
      </c>
      <c r="O141" s="166" t="s">
        <v>216</v>
      </c>
      <c r="P141" s="160"/>
      <c r="R141" s="161">
        <f t="shared" si="53"/>
        <v>0</v>
      </c>
      <c r="S141" s="153" t="s">
        <v>176</v>
      </c>
      <c r="T141" s="160"/>
      <c r="V141" s="161">
        <f t="shared" si="54"/>
        <v>0</v>
      </c>
      <c r="X141" s="342"/>
      <c r="Y141" s="342"/>
      <c r="Z141" s="342"/>
    </row>
    <row r="142" spans="1:26" ht="15" hidden="1" customHeight="1">
      <c r="A142" s="153">
        <v>132</v>
      </c>
      <c r="B142" s="153">
        <f t="shared" si="52"/>
        <v>7</v>
      </c>
      <c r="C142" s="154">
        <v>6073128</v>
      </c>
      <c r="F142" s="158" t="s">
        <v>176</v>
      </c>
      <c r="G142" s="158"/>
      <c r="H142" s="158" t="s">
        <v>176</v>
      </c>
      <c r="I142" s="158" t="s">
        <v>176</v>
      </c>
      <c r="J142" s="158" t="s">
        <v>176</v>
      </c>
      <c r="K142" s="166">
        <v>6073128</v>
      </c>
      <c r="L142" s="158" t="s">
        <v>176</v>
      </c>
      <c r="M142" s="158" t="s">
        <v>176</v>
      </c>
      <c r="N142" s="158" t="s">
        <v>1422</v>
      </c>
      <c r="O142" s="166" t="s">
        <v>217</v>
      </c>
      <c r="P142" s="160"/>
      <c r="R142" s="161">
        <f t="shared" si="53"/>
        <v>0</v>
      </c>
      <c r="S142" s="153" t="s">
        <v>176</v>
      </c>
      <c r="T142" s="160"/>
      <c r="V142" s="161">
        <f t="shared" si="54"/>
        <v>0</v>
      </c>
      <c r="X142" s="342"/>
      <c r="Y142" s="342"/>
      <c r="Z142" s="342"/>
    </row>
    <row r="143" spans="1:26" ht="15" hidden="1" customHeight="1">
      <c r="A143" s="153">
        <v>133</v>
      </c>
      <c r="B143" s="153">
        <f t="shared" si="52"/>
        <v>6</v>
      </c>
      <c r="C143" s="154">
        <v>607313</v>
      </c>
      <c r="F143" s="158" t="s">
        <v>176</v>
      </c>
      <c r="G143" s="158"/>
      <c r="H143" s="158" t="s">
        <v>176</v>
      </c>
      <c r="I143" s="158" t="s">
        <v>176</v>
      </c>
      <c r="J143" s="165">
        <v>607313</v>
      </c>
      <c r="K143" s="158" t="s">
        <v>176</v>
      </c>
      <c r="L143" s="158" t="s">
        <v>176</v>
      </c>
      <c r="M143" s="158" t="s">
        <v>176</v>
      </c>
      <c r="N143" s="158" t="s">
        <v>1422</v>
      </c>
      <c r="O143" s="165" t="s">
        <v>218</v>
      </c>
      <c r="P143" s="160"/>
      <c r="R143" s="161">
        <f>P143</f>
        <v>0</v>
      </c>
      <c r="S143" s="153" t="s">
        <v>176</v>
      </c>
      <c r="T143" s="160"/>
      <c r="V143" s="161">
        <f>T143</f>
        <v>0</v>
      </c>
      <c r="X143" s="342"/>
      <c r="Y143" s="342"/>
      <c r="Z143" s="342"/>
    </row>
    <row r="144" spans="1:26" ht="15" customHeight="1">
      <c r="A144" s="153">
        <v>134</v>
      </c>
      <c r="B144" s="153">
        <f t="shared" si="52"/>
        <v>5</v>
      </c>
      <c r="C144" s="154">
        <v>60732</v>
      </c>
      <c r="D144" s="154" t="s">
        <v>1421</v>
      </c>
      <c r="F144" s="158" t="s">
        <v>176</v>
      </c>
      <c r="G144" s="158"/>
      <c r="H144" s="158" t="s">
        <v>176</v>
      </c>
      <c r="I144" s="163">
        <v>60732</v>
      </c>
      <c r="J144" s="158" t="s">
        <v>176</v>
      </c>
      <c r="K144" s="158" t="s">
        <v>176</v>
      </c>
      <c r="L144" s="158" t="s">
        <v>176</v>
      </c>
      <c r="M144" s="158" t="s">
        <v>176</v>
      </c>
      <c r="N144" s="158"/>
      <c r="O144" s="163" t="s">
        <v>219</v>
      </c>
      <c r="P144" s="160"/>
      <c r="R144" s="161">
        <f>P144</f>
        <v>0</v>
      </c>
      <c r="S144" s="153" t="s">
        <v>176</v>
      </c>
      <c r="T144" s="160"/>
      <c r="V144" s="161">
        <f>T144</f>
        <v>0</v>
      </c>
      <c r="X144" s="342"/>
      <c r="Y144" s="342"/>
      <c r="Z144" s="342"/>
    </row>
    <row r="145" spans="1:26" ht="15" customHeight="1">
      <c r="A145" s="153">
        <v>135</v>
      </c>
      <c r="B145" s="153">
        <f t="shared" si="52"/>
        <v>5</v>
      </c>
      <c r="C145" s="154">
        <v>60733</v>
      </c>
      <c r="D145" s="154" t="s">
        <v>1421</v>
      </c>
      <c r="F145" s="158" t="s">
        <v>176</v>
      </c>
      <c r="G145" s="158"/>
      <c r="H145" s="158" t="s">
        <v>176</v>
      </c>
      <c r="I145" s="163">
        <v>60733</v>
      </c>
      <c r="J145" s="158" t="s">
        <v>176</v>
      </c>
      <c r="K145" s="158" t="s">
        <v>176</v>
      </c>
      <c r="L145" s="158" t="s">
        <v>176</v>
      </c>
      <c r="M145" s="158" t="s">
        <v>176</v>
      </c>
      <c r="N145" s="158"/>
      <c r="O145" s="163" t="s">
        <v>220</v>
      </c>
      <c r="P145" s="160"/>
      <c r="R145" s="161">
        <f>P145-R146-R147</f>
        <v>0</v>
      </c>
      <c r="S145" s="153" t="s">
        <v>176</v>
      </c>
      <c r="T145" s="160"/>
      <c r="V145" s="161">
        <f>T145+V146+V147</f>
        <v>0</v>
      </c>
      <c r="X145" s="342"/>
      <c r="Y145" s="342"/>
      <c r="Z145" s="342"/>
    </row>
    <row r="146" spans="1:26" ht="15" hidden="1" customHeight="1">
      <c r="A146" s="153">
        <v>136</v>
      </c>
      <c r="B146" s="153">
        <f t="shared" si="52"/>
        <v>6</v>
      </c>
      <c r="C146" s="154">
        <v>607331</v>
      </c>
      <c r="F146" s="158" t="s">
        <v>176</v>
      </c>
      <c r="G146" s="158"/>
      <c r="H146" s="158" t="s">
        <v>176</v>
      </c>
      <c r="I146" s="158" t="s">
        <v>176</v>
      </c>
      <c r="J146" s="165">
        <v>607331</v>
      </c>
      <c r="K146" s="158" t="s">
        <v>176</v>
      </c>
      <c r="L146" s="158" t="s">
        <v>176</v>
      </c>
      <c r="M146" s="158" t="s">
        <v>176</v>
      </c>
      <c r="N146" s="158" t="s">
        <v>1422</v>
      </c>
      <c r="O146" s="165" t="s">
        <v>221</v>
      </c>
      <c r="P146" s="160"/>
      <c r="R146" s="161">
        <f t="shared" ref="R146:R147" si="55">P146</f>
        <v>0</v>
      </c>
      <c r="S146" s="153" t="s">
        <v>176</v>
      </c>
      <c r="T146" s="160"/>
      <c r="V146" s="161">
        <f t="shared" ref="V146:V147" si="56">T146</f>
        <v>0</v>
      </c>
      <c r="X146" s="342"/>
      <c r="Y146" s="342"/>
      <c r="Z146" s="342"/>
    </row>
    <row r="147" spans="1:26" ht="15" hidden="1" customHeight="1">
      <c r="A147" s="153">
        <v>137</v>
      </c>
      <c r="B147" s="153">
        <f t="shared" si="52"/>
        <v>6</v>
      </c>
      <c r="C147" s="154">
        <v>607338</v>
      </c>
      <c r="F147" s="158" t="s">
        <v>176</v>
      </c>
      <c r="G147" s="158"/>
      <c r="H147" s="158" t="s">
        <v>176</v>
      </c>
      <c r="I147" s="158" t="s">
        <v>176</v>
      </c>
      <c r="J147" s="165">
        <v>607338</v>
      </c>
      <c r="K147" s="158" t="s">
        <v>176</v>
      </c>
      <c r="L147" s="158" t="s">
        <v>176</v>
      </c>
      <c r="M147" s="158" t="s">
        <v>176</v>
      </c>
      <c r="N147" s="158" t="s">
        <v>1422</v>
      </c>
      <c r="O147" s="165" t="s">
        <v>222</v>
      </c>
      <c r="P147" s="160"/>
      <c r="R147" s="161">
        <f t="shared" si="55"/>
        <v>0</v>
      </c>
      <c r="S147" s="153" t="s">
        <v>176</v>
      </c>
      <c r="T147" s="160"/>
      <c r="V147" s="161">
        <f t="shared" si="56"/>
        <v>0</v>
      </c>
      <c r="X147" s="342"/>
      <c r="Y147" s="342"/>
      <c r="Z147" s="342"/>
    </row>
    <row r="148" spans="1:26" ht="15" customHeight="1">
      <c r="A148" s="153">
        <v>138</v>
      </c>
      <c r="B148" s="153">
        <f t="shared" si="52"/>
        <v>5</v>
      </c>
      <c r="C148" s="154">
        <v>60734</v>
      </c>
      <c r="D148" s="154" t="s">
        <v>1421</v>
      </c>
      <c r="F148" s="158" t="s">
        <v>176</v>
      </c>
      <c r="G148" s="158"/>
      <c r="H148" s="158" t="s">
        <v>176</v>
      </c>
      <c r="I148" s="163">
        <v>60734</v>
      </c>
      <c r="J148" s="158" t="s">
        <v>176</v>
      </c>
      <c r="K148" s="158" t="s">
        <v>176</v>
      </c>
      <c r="L148" s="158" t="s">
        <v>176</v>
      </c>
      <c r="M148" s="158" t="s">
        <v>176</v>
      </c>
      <c r="N148" s="158"/>
      <c r="O148" s="163" t="s">
        <v>223</v>
      </c>
      <c r="P148" s="160"/>
      <c r="R148" s="161">
        <f>P148</f>
        <v>0</v>
      </c>
      <c r="S148" s="153" t="s">
        <v>176</v>
      </c>
      <c r="T148" s="160"/>
      <c r="V148" s="161">
        <f>T148</f>
        <v>0</v>
      </c>
      <c r="X148" s="342"/>
      <c r="Y148" s="342"/>
      <c r="Z148" s="342"/>
    </row>
    <row r="149" spans="1:26" ht="15" customHeight="1">
      <c r="A149" s="153">
        <v>139</v>
      </c>
      <c r="B149" s="153">
        <f t="shared" si="52"/>
        <v>5</v>
      </c>
      <c r="C149" s="154">
        <v>60735</v>
      </c>
      <c r="D149" s="154" t="s">
        <v>1421</v>
      </c>
      <c r="F149" s="158" t="s">
        <v>176</v>
      </c>
      <c r="G149" s="158"/>
      <c r="H149" s="158" t="s">
        <v>176</v>
      </c>
      <c r="I149" s="163">
        <v>60735</v>
      </c>
      <c r="J149" s="158" t="s">
        <v>176</v>
      </c>
      <c r="K149" s="158" t="s">
        <v>176</v>
      </c>
      <c r="L149" s="158" t="s">
        <v>176</v>
      </c>
      <c r="M149" s="158" t="s">
        <v>176</v>
      </c>
      <c r="N149" s="158"/>
      <c r="O149" s="163" t="s">
        <v>224</v>
      </c>
      <c r="P149" s="160"/>
      <c r="R149" s="161">
        <f t="shared" ref="R149:R151" si="57">P149</f>
        <v>0</v>
      </c>
      <c r="S149" s="153" t="s">
        <v>176</v>
      </c>
      <c r="T149" s="160"/>
      <c r="V149" s="161">
        <f t="shared" ref="V149:V151" si="58">T149</f>
        <v>0</v>
      </c>
      <c r="X149" s="342"/>
      <c r="Y149" s="342"/>
      <c r="Z149" s="342"/>
    </row>
    <row r="150" spans="1:26" ht="15" customHeight="1">
      <c r="A150" s="153">
        <v>140</v>
      </c>
      <c r="B150" s="153">
        <f t="shared" si="52"/>
        <v>5</v>
      </c>
      <c r="C150" s="154">
        <v>60736</v>
      </c>
      <c r="D150" s="154" t="s">
        <v>1421</v>
      </c>
      <c r="F150" s="158" t="s">
        <v>176</v>
      </c>
      <c r="G150" s="158"/>
      <c r="H150" s="158" t="s">
        <v>176</v>
      </c>
      <c r="I150" s="163">
        <v>60736</v>
      </c>
      <c r="J150" s="158" t="s">
        <v>176</v>
      </c>
      <c r="K150" s="158" t="s">
        <v>176</v>
      </c>
      <c r="L150" s="158" t="s">
        <v>176</v>
      </c>
      <c r="M150" s="158" t="s">
        <v>176</v>
      </c>
      <c r="N150" s="158"/>
      <c r="O150" s="163" t="s">
        <v>225</v>
      </c>
      <c r="P150" s="160"/>
      <c r="R150" s="161">
        <f t="shared" si="57"/>
        <v>0</v>
      </c>
      <c r="S150" s="153" t="s">
        <v>176</v>
      </c>
      <c r="T150" s="160"/>
      <c r="V150" s="161">
        <f t="shared" si="58"/>
        <v>0</v>
      </c>
      <c r="X150" s="342"/>
      <c r="Y150" s="342"/>
      <c r="Z150" s="342"/>
    </row>
    <row r="151" spans="1:26" ht="15" customHeight="1">
      <c r="A151" s="153">
        <v>141</v>
      </c>
      <c r="B151" s="153">
        <f t="shared" si="52"/>
        <v>5</v>
      </c>
      <c r="C151" s="154">
        <v>60737</v>
      </c>
      <c r="D151" s="154" t="s">
        <v>1421</v>
      </c>
      <c r="F151" s="158" t="s">
        <v>176</v>
      </c>
      <c r="G151" s="158"/>
      <c r="H151" s="158" t="s">
        <v>176</v>
      </c>
      <c r="I151" s="163">
        <v>60737</v>
      </c>
      <c r="J151" s="158" t="s">
        <v>176</v>
      </c>
      <c r="K151" s="158" t="s">
        <v>176</v>
      </c>
      <c r="L151" s="158" t="s">
        <v>176</v>
      </c>
      <c r="M151" s="158" t="s">
        <v>176</v>
      </c>
      <c r="N151" s="158"/>
      <c r="O151" s="163" t="s">
        <v>226</v>
      </c>
      <c r="P151" s="160"/>
      <c r="R151" s="161">
        <f t="shared" si="57"/>
        <v>0</v>
      </c>
      <c r="S151" s="153" t="s">
        <v>176</v>
      </c>
      <c r="T151" s="160"/>
      <c r="V151" s="161">
        <f t="shared" si="58"/>
        <v>0</v>
      </c>
      <c r="X151" s="342"/>
      <c r="Y151" s="342"/>
      <c r="Z151" s="342"/>
    </row>
    <row r="152" spans="1:26" ht="15" customHeight="1">
      <c r="A152" s="153">
        <v>142</v>
      </c>
      <c r="B152" s="153">
        <f t="shared" si="52"/>
        <v>5</v>
      </c>
      <c r="C152" s="154">
        <v>60738</v>
      </c>
      <c r="D152" s="154" t="s">
        <v>1421</v>
      </c>
      <c r="F152" s="158" t="s">
        <v>176</v>
      </c>
      <c r="G152" s="158"/>
      <c r="H152" s="158" t="s">
        <v>176</v>
      </c>
      <c r="I152" s="163">
        <v>60738</v>
      </c>
      <c r="J152" s="158" t="s">
        <v>176</v>
      </c>
      <c r="K152" s="158" t="s">
        <v>176</v>
      </c>
      <c r="L152" s="158" t="s">
        <v>176</v>
      </c>
      <c r="M152" s="158" t="s">
        <v>176</v>
      </c>
      <c r="N152" s="158"/>
      <c r="O152" s="163" t="s">
        <v>227</v>
      </c>
      <c r="P152" s="160"/>
      <c r="R152" s="161">
        <f>P152-R153-R154</f>
        <v>0</v>
      </c>
      <c r="S152" s="153" t="s">
        <v>176</v>
      </c>
      <c r="T152" s="160"/>
      <c r="V152" s="161">
        <f>T152+V153+V154</f>
        <v>0</v>
      </c>
      <c r="X152" s="342"/>
      <c r="Y152" s="342"/>
      <c r="Z152" s="342"/>
    </row>
    <row r="153" spans="1:26" ht="15" hidden="1" customHeight="1">
      <c r="A153" s="153">
        <v>143</v>
      </c>
      <c r="B153" s="153">
        <f t="shared" si="52"/>
        <v>6</v>
      </c>
      <c r="C153" s="154">
        <v>607381</v>
      </c>
      <c r="F153" s="158" t="s">
        <v>176</v>
      </c>
      <c r="G153" s="158"/>
      <c r="H153" s="158" t="s">
        <v>176</v>
      </c>
      <c r="I153" s="158" t="s">
        <v>176</v>
      </c>
      <c r="J153" s="165">
        <v>607381</v>
      </c>
      <c r="K153" s="158" t="s">
        <v>176</v>
      </c>
      <c r="L153" s="158" t="s">
        <v>176</v>
      </c>
      <c r="M153" s="158" t="s">
        <v>176</v>
      </c>
      <c r="N153" s="158" t="s">
        <v>1422</v>
      </c>
      <c r="O153" s="165" t="s">
        <v>228</v>
      </c>
      <c r="P153" s="160"/>
      <c r="R153" s="161">
        <f t="shared" ref="R153:R154" si="59">P153</f>
        <v>0</v>
      </c>
      <c r="S153" s="153" t="s">
        <v>176</v>
      </c>
      <c r="T153" s="160"/>
      <c r="V153" s="161">
        <f t="shared" ref="V153:V154" si="60">T153</f>
        <v>0</v>
      </c>
      <c r="X153" s="342"/>
      <c r="Y153" s="342"/>
      <c r="Z153" s="342"/>
    </row>
    <row r="154" spans="1:26" ht="15" hidden="1" customHeight="1">
      <c r="A154" s="153">
        <v>144</v>
      </c>
      <c r="B154" s="153">
        <f t="shared" si="52"/>
        <v>6</v>
      </c>
      <c r="C154" s="154">
        <v>607388</v>
      </c>
      <c r="F154" s="158" t="s">
        <v>176</v>
      </c>
      <c r="G154" s="158"/>
      <c r="H154" s="158" t="s">
        <v>176</v>
      </c>
      <c r="I154" s="158" t="s">
        <v>176</v>
      </c>
      <c r="J154" s="165">
        <v>607388</v>
      </c>
      <c r="K154" s="158" t="s">
        <v>176</v>
      </c>
      <c r="L154" s="158" t="s">
        <v>176</v>
      </c>
      <c r="M154" s="158" t="s">
        <v>176</v>
      </c>
      <c r="N154" s="158" t="s">
        <v>1422</v>
      </c>
      <c r="O154" s="165" t="s">
        <v>229</v>
      </c>
      <c r="P154" s="160"/>
      <c r="R154" s="161">
        <f t="shared" si="59"/>
        <v>0</v>
      </c>
      <c r="S154" s="153" t="s">
        <v>176</v>
      </c>
      <c r="T154" s="160"/>
      <c r="V154" s="161">
        <f t="shared" si="60"/>
        <v>0</v>
      </c>
      <c r="X154" s="342"/>
      <c r="Y154" s="342"/>
      <c r="Z154" s="342"/>
    </row>
    <row r="155" spans="1:26" ht="15" customHeight="1">
      <c r="A155" s="153">
        <v>145</v>
      </c>
      <c r="B155" s="153">
        <f t="shared" si="52"/>
        <v>4</v>
      </c>
      <c r="C155" s="154">
        <v>6074</v>
      </c>
      <c r="D155" s="154" t="s">
        <v>1421</v>
      </c>
      <c r="F155" s="158" t="s">
        <v>176</v>
      </c>
      <c r="G155" s="158"/>
      <c r="H155" s="162">
        <v>6074</v>
      </c>
      <c r="I155" s="158" t="s">
        <v>176</v>
      </c>
      <c r="J155" s="158" t="s">
        <v>176</v>
      </c>
      <c r="K155" s="158" t="s">
        <v>176</v>
      </c>
      <c r="L155" s="158" t="s">
        <v>176</v>
      </c>
      <c r="M155" s="158" t="s">
        <v>176</v>
      </c>
      <c r="N155" s="158"/>
      <c r="O155" s="162" t="s">
        <v>268</v>
      </c>
      <c r="P155" s="160"/>
      <c r="R155" s="161">
        <f>P155</f>
        <v>0</v>
      </c>
      <c r="S155" s="153" t="s">
        <v>176</v>
      </c>
      <c r="T155" s="160"/>
      <c r="V155" s="161">
        <f>T155</f>
        <v>0</v>
      </c>
      <c r="X155" s="342"/>
      <c r="Y155" s="342"/>
      <c r="Z155" s="342"/>
    </row>
    <row r="156" spans="1:26" ht="15" customHeight="1">
      <c r="A156" s="153">
        <v>146</v>
      </c>
      <c r="B156" s="153">
        <f t="shared" si="52"/>
        <v>4</v>
      </c>
      <c r="C156" s="154">
        <v>6075</v>
      </c>
      <c r="D156" s="154" t="s">
        <v>1421</v>
      </c>
      <c r="F156" s="158" t="s">
        <v>176</v>
      </c>
      <c r="G156" s="158"/>
      <c r="H156" s="162">
        <v>6075</v>
      </c>
      <c r="I156" s="158" t="s">
        <v>176</v>
      </c>
      <c r="J156" s="158" t="s">
        <v>176</v>
      </c>
      <c r="K156" s="158" t="s">
        <v>176</v>
      </c>
      <c r="L156" s="158" t="s">
        <v>176</v>
      </c>
      <c r="M156" s="158" t="s">
        <v>176</v>
      </c>
      <c r="N156" s="158"/>
      <c r="O156" s="162" t="s">
        <v>269</v>
      </c>
      <c r="P156" s="160"/>
      <c r="R156" s="161">
        <f>P156</f>
        <v>0</v>
      </c>
      <c r="S156" s="153" t="s">
        <v>176</v>
      </c>
      <c r="T156" s="160"/>
      <c r="V156" s="161">
        <f>T156</f>
        <v>0</v>
      </c>
      <c r="X156" s="342"/>
      <c r="Y156" s="342"/>
      <c r="Z156" s="342"/>
    </row>
    <row r="157" spans="1:26" ht="15" customHeight="1">
      <c r="A157" s="153">
        <v>147</v>
      </c>
      <c r="B157" s="153">
        <f t="shared" si="52"/>
        <v>4</v>
      </c>
      <c r="C157" s="154">
        <v>6076</v>
      </c>
      <c r="D157" s="154" t="s">
        <v>1421</v>
      </c>
      <c r="F157" s="158" t="s">
        <v>176</v>
      </c>
      <c r="G157" s="158"/>
      <c r="H157" s="162">
        <v>6076</v>
      </c>
      <c r="I157" s="158" t="s">
        <v>176</v>
      </c>
      <c r="J157" s="158" t="s">
        <v>176</v>
      </c>
      <c r="K157" s="158" t="s">
        <v>176</v>
      </c>
      <c r="L157" s="158" t="s">
        <v>176</v>
      </c>
      <c r="M157" s="158" t="s">
        <v>176</v>
      </c>
      <c r="N157" s="158"/>
      <c r="O157" s="162" t="s">
        <v>270</v>
      </c>
      <c r="P157" s="160"/>
      <c r="R157" s="161">
        <f>P157-R158-R159-R160-R161-R162-R163-R164-R165-R166-R167-R168-R169-R170-R171-R172-R173-R174-R175-R176</f>
        <v>0</v>
      </c>
      <c r="S157" s="153" t="s">
        <v>176</v>
      </c>
      <c r="T157" s="160"/>
      <c r="V157" s="161">
        <f>T157+V158+V159+V160+V161+V173+V176</f>
        <v>0</v>
      </c>
      <c r="X157" s="342"/>
      <c r="Y157" s="342"/>
      <c r="Z157" s="342"/>
    </row>
    <row r="158" spans="1:26" ht="15" customHeight="1">
      <c r="A158" s="153">
        <v>148</v>
      </c>
      <c r="B158" s="153">
        <f t="shared" si="52"/>
        <v>5</v>
      </c>
      <c r="C158" s="154">
        <v>60761</v>
      </c>
      <c r="D158" s="154" t="s">
        <v>1421</v>
      </c>
      <c r="F158" s="158" t="s">
        <v>176</v>
      </c>
      <c r="G158" s="158"/>
      <c r="H158" s="158" t="s">
        <v>176</v>
      </c>
      <c r="I158" s="163">
        <v>60761</v>
      </c>
      <c r="J158" s="158" t="s">
        <v>176</v>
      </c>
      <c r="K158" s="158" t="s">
        <v>176</v>
      </c>
      <c r="L158" s="158" t="s">
        <v>176</v>
      </c>
      <c r="M158" s="158" t="s">
        <v>176</v>
      </c>
      <c r="N158" s="158"/>
      <c r="O158" s="163" t="s">
        <v>271</v>
      </c>
      <c r="P158" s="160"/>
      <c r="R158" s="161">
        <f>P158</f>
        <v>0</v>
      </c>
      <c r="S158" s="153" t="s">
        <v>176</v>
      </c>
      <c r="T158" s="160"/>
      <c r="V158" s="161">
        <f>T158</f>
        <v>0</v>
      </c>
      <c r="X158" s="342"/>
      <c r="Y158" s="342"/>
      <c r="Z158" s="342"/>
    </row>
    <row r="159" spans="1:26" ht="15" customHeight="1">
      <c r="A159" s="153">
        <v>149</v>
      </c>
      <c r="B159" s="153">
        <f t="shared" si="52"/>
        <v>5</v>
      </c>
      <c r="C159" s="154">
        <v>60762</v>
      </c>
      <c r="D159" s="154" t="s">
        <v>1421</v>
      </c>
      <c r="F159" s="158" t="s">
        <v>176</v>
      </c>
      <c r="G159" s="158"/>
      <c r="H159" s="158" t="s">
        <v>176</v>
      </c>
      <c r="I159" s="163">
        <v>60762</v>
      </c>
      <c r="J159" s="158" t="s">
        <v>176</v>
      </c>
      <c r="K159" s="158" t="s">
        <v>176</v>
      </c>
      <c r="L159" s="158" t="s">
        <v>176</v>
      </c>
      <c r="M159" s="158" t="s">
        <v>176</v>
      </c>
      <c r="N159" s="158"/>
      <c r="O159" s="163" t="s">
        <v>240</v>
      </c>
      <c r="P159" s="160"/>
      <c r="R159" s="161">
        <f t="shared" ref="R159:R160" si="61">P159</f>
        <v>0</v>
      </c>
      <c r="S159" s="153" t="s">
        <v>176</v>
      </c>
      <c r="T159" s="160"/>
      <c r="V159" s="161">
        <f t="shared" ref="V159:V160" si="62">T159</f>
        <v>0</v>
      </c>
      <c r="X159" s="342"/>
      <c r="Y159" s="342"/>
      <c r="Z159" s="342"/>
    </row>
    <row r="160" spans="1:26" ht="15" customHeight="1">
      <c r="A160" s="153">
        <v>150</v>
      </c>
      <c r="B160" s="153">
        <f t="shared" si="52"/>
        <v>5</v>
      </c>
      <c r="C160" s="154">
        <v>60764</v>
      </c>
      <c r="D160" s="154" t="s">
        <v>1421</v>
      </c>
      <c r="F160" s="158" t="s">
        <v>176</v>
      </c>
      <c r="G160" s="158"/>
      <c r="H160" s="158" t="s">
        <v>176</v>
      </c>
      <c r="I160" s="163">
        <v>60764</v>
      </c>
      <c r="J160" s="158" t="s">
        <v>176</v>
      </c>
      <c r="K160" s="158" t="s">
        <v>176</v>
      </c>
      <c r="L160" s="158" t="s">
        <v>176</v>
      </c>
      <c r="M160" s="158" t="s">
        <v>176</v>
      </c>
      <c r="N160" s="158"/>
      <c r="O160" s="163" t="s">
        <v>247</v>
      </c>
      <c r="P160" s="160"/>
      <c r="R160" s="161">
        <f t="shared" si="61"/>
        <v>0</v>
      </c>
      <c r="S160" s="153" t="s">
        <v>176</v>
      </c>
      <c r="T160" s="160"/>
      <c r="V160" s="161">
        <f t="shared" si="62"/>
        <v>0</v>
      </c>
      <c r="X160" s="342"/>
      <c r="Y160" s="342"/>
      <c r="Z160" s="342"/>
    </row>
    <row r="161" spans="1:26" ht="15" customHeight="1">
      <c r="A161" s="153">
        <v>151</v>
      </c>
      <c r="B161" s="153">
        <f t="shared" si="52"/>
        <v>5</v>
      </c>
      <c r="C161" s="154">
        <v>60765</v>
      </c>
      <c r="D161" s="154" t="s">
        <v>1421</v>
      </c>
      <c r="F161" s="158" t="s">
        <v>176</v>
      </c>
      <c r="G161" s="158"/>
      <c r="H161" s="158" t="s">
        <v>176</v>
      </c>
      <c r="I161" s="163">
        <v>60765</v>
      </c>
      <c r="J161" s="158" t="s">
        <v>176</v>
      </c>
      <c r="K161" s="158" t="s">
        <v>176</v>
      </c>
      <c r="L161" s="158" t="s">
        <v>176</v>
      </c>
      <c r="M161" s="158" t="s">
        <v>176</v>
      </c>
      <c r="N161" s="158"/>
      <c r="O161" s="163" t="s">
        <v>248</v>
      </c>
      <c r="P161" s="160"/>
      <c r="R161" s="161">
        <f>P161-R162-R163-R164-R165-R166-R167-R168-R169-R170-R171-R172</f>
        <v>0</v>
      </c>
      <c r="S161" s="153" t="s">
        <v>176</v>
      </c>
      <c r="T161" s="160"/>
      <c r="V161" s="161">
        <f>T161+V162+V163+V164+V172</f>
        <v>0</v>
      </c>
      <c r="X161" s="342"/>
      <c r="Y161" s="342"/>
      <c r="Z161" s="342"/>
    </row>
    <row r="162" spans="1:26" ht="15" hidden="1" customHeight="1">
      <c r="A162" s="153">
        <v>152</v>
      </c>
      <c r="B162" s="153">
        <f t="shared" si="52"/>
        <v>6</v>
      </c>
      <c r="C162" s="154">
        <v>607651</v>
      </c>
      <c r="F162" s="158" t="s">
        <v>176</v>
      </c>
      <c r="G162" s="158"/>
      <c r="H162" s="158" t="s">
        <v>176</v>
      </c>
      <c r="I162" s="158" t="s">
        <v>176</v>
      </c>
      <c r="J162" s="165">
        <v>607651</v>
      </c>
      <c r="K162" s="158" t="s">
        <v>176</v>
      </c>
      <c r="L162" s="158" t="s">
        <v>176</v>
      </c>
      <c r="M162" s="158" t="s">
        <v>176</v>
      </c>
      <c r="N162" s="158" t="s">
        <v>1422</v>
      </c>
      <c r="O162" s="165" t="s">
        <v>249</v>
      </c>
      <c r="P162" s="160"/>
      <c r="R162" s="161">
        <f t="shared" ref="R162:R163" si="63">P162</f>
        <v>0</v>
      </c>
      <c r="S162" s="153" t="s">
        <v>176</v>
      </c>
      <c r="T162" s="160"/>
      <c r="V162" s="161">
        <f t="shared" ref="V162:V163" si="64">T162</f>
        <v>0</v>
      </c>
      <c r="X162" s="342"/>
      <c r="Y162" s="342"/>
      <c r="Z162" s="342"/>
    </row>
    <row r="163" spans="1:26" ht="15" hidden="1" customHeight="1">
      <c r="A163" s="153">
        <v>153</v>
      </c>
      <c r="B163" s="153">
        <f t="shared" si="52"/>
        <v>6</v>
      </c>
      <c r="C163" s="154">
        <v>607652</v>
      </c>
      <c r="F163" s="158" t="s">
        <v>176</v>
      </c>
      <c r="G163" s="158"/>
      <c r="H163" s="158" t="s">
        <v>176</v>
      </c>
      <c r="I163" s="158" t="s">
        <v>176</v>
      </c>
      <c r="J163" s="165">
        <v>607652</v>
      </c>
      <c r="K163" s="158" t="s">
        <v>176</v>
      </c>
      <c r="L163" s="158" t="s">
        <v>176</v>
      </c>
      <c r="M163" s="158" t="s">
        <v>176</v>
      </c>
      <c r="N163" s="158" t="s">
        <v>1422</v>
      </c>
      <c r="O163" s="165" t="s">
        <v>250</v>
      </c>
      <c r="P163" s="160"/>
      <c r="R163" s="161">
        <f t="shared" si="63"/>
        <v>0</v>
      </c>
      <c r="S163" s="153" t="s">
        <v>176</v>
      </c>
      <c r="T163" s="160"/>
      <c r="V163" s="161">
        <f t="shared" si="64"/>
        <v>0</v>
      </c>
      <c r="X163" s="342"/>
      <c r="Y163" s="342"/>
      <c r="Z163" s="342"/>
    </row>
    <row r="164" spans="1:26" ht="15" hidden="1" customHeight="1">
      <c r="A164" s="153">
        <v>154</v>
      </c>
      <c r="B164" s="153">
        <f t="shared" si="52"/>
        <v>6</v>
      </c>
      <c r="C164" s="154">
        <v>607653</v>
      </c>
      <c r="F164" s="158" t="s">
        <v>176</v>
      </c>
      <c r="G164" s="158"/>
      <c r="H164" s="158" t="s">
        <v>176</v>
      </c>
      <c r="I164" s="158" t="s">
        <v>176</v>
      </c>
      <c r="J164" s="165">
        <v>607653</v>
      </c>
      <c r="K164" s="158" t="s">
        <v>176</v>
      </c>
      <c r="L164" s="158" t="s">
        <v>176</v>
      </c>
      <c r="M164" s="158" t="s">
        <v>176</v>
      </c>
      <c r="N164" s="158" t="s">
        <v>1422</v>
      </c>
      <c r="O164" s="165" t="s">
        <v>251</v>
      </c>
      <c r="P164" s="160"/>
      <c r="R164" s="161">
        <f>P164-R165-R166-R167-R168-R169-R170-R171</f>
        <v>0</v>
      </c>
      <c r="S164" s="153" t="s">
        <v>176</v>
      </c>
      <c r="T164" s="160"/>
      <c r="V164" s="161">
        <f>T164+V165+V169+V170+V171</f>
        <v>0</v>
      </c>
      <c r="X164" s="342"/>
      <c r="Y164" s="342"/>
      <c r="Z164" s="342"/>
    </row>
    <row r="165" spans="1:26" ht="15" hidden="1" customHeight="1">
      <c r="A165" s="153">
        <v>155</v>
      </c>
      <c r="B165" s="153">
        <f t="shared" si="52"/>
        <v>7</v>
      </c>
      <c r="C165" s="154">
        <v>6076531</v>
      </c>
      <c r="F165" s="158" t="s">
        <v>176</v>
      </c>
      <c r="G165" s="158"/>
      <c r="H165" s="158" t="s">
        <v>176</v>
      </c>
      <c r="I165" s="158" t="s">
        <v>176</v>
      </c>
      <c r="J165" s="158" t="s">
        <v>176</v>
      </c>
      <c r="K165" s="166">
        <v>6076531</v>
      </c>
      <c r="L165" s="158" t="s">
        <v>176</v>
      </c>
      <c r="M165" s="158" t="s">
        <v>176</v>
      </c>
      <c r="N165" s="158" t="s">
        <v>1422</v>
      </c>
      <c r="O165" s="166" t="s">
        <v>252</v>
      </c>
      <c r="P165" s="160"/>
      <c r="R165" s="161">
        <f>P165-R166-R167-R168</f>
        <v>0</v>
      </c>
      <c r="S165" s="153" t="s">
        <v>176</v>
      </c>
      <c r="T165" s="160"/>
      <c r="V165" s="161">
        <f>T165+V166+V167+V168</f>
        <v>0</v>
      </c>
      <c r="X165" s="342"/>
      <c r="Y165" s="342"/>
      <c r="Z165" s="342"/>
    </row>
    <row r="166" spans="1:26" ht="15" hidden="1" customHeight="1">
      <c r="A166" s="153">
        <v>156</v>
      </c>
      <c r="B166" s="153">
        <f t="shared" si="52"/>
        <v>8</v>
      </c>
      <c r="C166" s="154">
        <v>60765311</v>
      </c>
      <c r="F166" s="158" t="s">
        <v>176</v>
      </c>
      <c r="G166" s="158"/>
      <c r="H166" s="158" t="s">
        <v>176</v>
      </c>
      <c r="I166" s="158" t="s">
        <v>176</v>
      </c>
      <c r="J166" s="158" t="s">
        <v>176</v>
      </c>
      <c r="K166" s="158" t="s">
        <v>176</v>
      </c>
      <c r="L166" s="167">
        <v>60765311</v>
      </c>
      <c r="M166" s="158" t="s">
        <v>176</v>
      </c>
      <c r="N166" s="158" t="s">
        <v>1422</v>
      </c>
      <c r="O166" s="167" t="s">
        <v>253</v>
      </c>
      <c r="P166" s="160"/>
      <c r="R166" s="161">
        <f t="shared" ref="R166:R168" si="65">P166</f>
        <v>0</v>
      </c>
      <c r="S166" s="153" t="s">
        <v>176</v>
      </c>
      <c r="T166" s="160"/>
      <c r="V166" s="161">
        <f t="shared" ref="V166:V168" si="66">T166</f>
        <v>0</v>
      </c>
      <c r="X166" s="342"/>
      <c r="Y166" s="342"/>
      <c r="Z166" s="342"/>
    </row>
    <row r="167" spans="1:26" ht="15" hidden="1" customHeight="1">
      <c r="A167" s="153">
        <v>157</v>
      </c>
      <c r="B167" s="153">
        <f t="shared" si="52"/>
        <v>8</v>
      </c>
      <c r="C167" s="154">
        <v>60765312</v>
      </c>
      <c r="F167" s="158" t="s">
        <v>176</v>
      </c>
      <c r="G167" s="158"/>
      <c r="H167" s="158" t="s">
        <v>176</v>
      </c>
      <c r="I167" s="158" t="s">
        <v>176</v>
      </c>
      <c r="J167" s="158" t="s">
        <v>176</v>
      </c>
      <c r="K167" s="158" t="s">
        <v>176</v>
      </c>
      <c r="L167" s="167">
        <v>60765312</v>
      </c>
      <c r="M167" s="158" t="s">
        <v>176</v>
      </c>
      <c r="N167" s="158" t="s">
        <v>1422</v>
      </c>
      <c r="O167" s="167" t="s">
        <v>254</v>
      </c>
      <c r="P167" s="160"/>
      <c r="R167" s="161">
        <f t="shared" si="65"/>
        <v>0</v>
      </c>
      <c r="S167" s="153" t="s">
        <v>176</v>
      </c>
      <c r="T167" s="160"/>
      <c r="V167" s="161">
        <f t="shared" si="66"/>
        <v>0</v>
      </c>
      <c r="X167" s="342"/>
      <c r="Y167" s="342"/>
      <c r="Z167" s="342"/>
    </row>
    <row r="168" spans="1:26" ht="15" hidden="1" customHeight="1">
      <c r="A168" s="153">
        <v>158</v>
      </c>
      <c r="B168" s="153">
        <f t="shared" si="52"/>
        <v>8</v>
      </c>
      <c r="C168" s="154">
        <v>60765318</v>
      </c>
      <c r="F168" s="158" t="s">
        <v>176</v>
      </c>
      <c r="G168" s="158"/>
      <c r="H168" s="158" t="s">
        <v>176</v>
      </c>
      <c r="I168" s="158" t="s">
        <v>176</v>
      </c>
      <c r="J168" s="158" t="s">
        <v>176</v>
      </c>
      <c r="K168" s="158" t="s">
        <v>176</v>
      </c>
      <c r="L168" s="167">
        <v>60765318</v>
      </c>
      <c r="M168" s="158" t="s">
        <v>176</v>
      </c>
      <c r="N168" s="158" t="s">
        <v>1422</v>
      </c>
      <c r="O168" s="167" t="s">
        <v>255</v>
      </c>
      <c r="P168" s="160"/>
      <c r="R168" s="161">
        <f t="shared" si="65"/>
        <v>0</v>
      </c>
      <c r="S168" s="153" t="s">
        <v>176</v>
      </c>
      <c r="T168" s="160"/>
      <c r="V168" s="161">
        <f t="shared" si="66"/>
        <v>0</v>
      </c>
      <c r="X168" s="342"/>
      <c r="Y168" s="342"/>
      <c r="Z168" s="342"/>
    </row>
    <row r="169" spans="1:26" ht="15" hidden="1" customHeight="1">
      <c r="A169" s="153">
        <v>159</v>
      </c>
      <c r="B169" s="153">
        <f t="shared" si="52"/>
        <v>7</v>
      </c>
      <c r="C169" s="154">
        <v>6076532</v>
      </c>
      <c r="F169" s="158" t="s">
        <v>176</v>
      </c>
      <c r="G169" s="158"/>
      <c r="H169" s="158" t="s">
        <v>176</v>
      </c>
      <c r="I169" s="158" t="s">
        <v>176</v>
      </c>
      <c r="J169" s="158" t="s">
        <v>176</v>
      </c>
      <c r="K169" s="166">
        <v>6076532</v>
      </c>
      <c r="L169" s="158" t="s">
        <v>176</v>
      </c>
      <c r="M169" s="158" t="s">
        <v>176</v>
      </c>
      <c r="N169" s="158" t="s">
        <v>1422</v>
      </c>
      <c r="O169" s="166" t="s">
        <v>256</v>
      </c>
      <c r="P169" s="160"/>
      <c r="R169" s="161">
        <f>P169</f>
        <v>0</v>
      </c>
      <c r="S169" s="153" t="s">
        <v>176</v>
      </c>
      <c r="T169" s="160"/>
      <c r="V169" s="161">
        <f>T169</f>
        <v>0</v>
      </c>
      <c r="X169" s="342"/>
      <c r="Y169" s="342"/>
      <c r="Z169" s="342"/>
    </row>
    <row r="170" spans="1:26" ht="15" hidden="1" customHeight="1">
      <c r="A170" s="153">
        <v>160</v>
      </c>
      <c r="B170" s="153">
        <f t="shared" si="52"/>
        <v>7</v>
      </c>
      <c r="C170" s="154">
        <v>6076533</v>
      </c>
      <c r="F170" s="158" t="s">
        <v>176</v>
      </c>
      <c r="G170" s="158"/>
      <c r="H170" s="158" t="s">
        <v>176</v>
      </c>
      <c r="I170" s="158" t="s">
        <v>176</v>
      </c>
      <c r="J170" s="158" t="s">
        <v>176</v>
      </c>
      <c r="K170" s="166">
        <v>6076533</v>
      </c>
      <c r="L170" s="158" t="s">
        <v>176</v>
      </c>
      <c r="M170" s="158" t="s">
        <v>176</v>
      </c>
      <c r="N170" s="158" t="s">
        <v>1422</v>
      </c>
      <c r="O170" s="166" t="s">
        <v>257</v>
      </c>
      <c r="P170" s="160"/>
      <c r="R170" s="161">
        <f t="shared" ref="R170:R171" si="67">P170</f>
        <v>0</v>
      </c>
      <c r="S170" s="153" t="s">
        <v>176</v>
      </c>
      <c r="T170" s="160"/>
      <c r="V170" s="161">
        <f t="shared" ref="V170:V171" si="68">T170</f>
        <v>0</v>
      </c>
      <c r="X170" s="342"/>
      <c r="Y170" s="342"/>
      <c r="Z170" s="342"/>
    </row>
    <row r="171" spans="1:26" ht="15" hidden="1" customHeight="1">
      <c r="A171" s="153">
        <v>161</v>
      </c>
      <c r="B171" s="153">
        <f t="shared" si="52"/>
        <v>7</v>
      </c>
      <c r="C171" s="154">
        <v>6076538</v>
      </c>
      <c r="F171" s="158" t="s">
        <v>176</v>
      </c>
      <c r="G171" s="158"/>
      <c r="H171" s="158" t="s">
        <v>176</v>
      </c>
      <c r="I171" s="158" t="s">
        <v>176</v>
      </c>
      <c r="J171" s="158" t="s">
        <v>176</v>
      </c>
      <c r="K171" s="166">
        <v>6076538</v>
      </c>
      <c r="L171" s="158" t="s">
        <v>176</v>
      </c>
      <c r="M171" s="158" t="s">
        <v>176</v>
      </c>
      <c r="N171" s="158" t="s">
        <v>1422</v>
      </c>
      <c r="O171" s="166" t="s">
        <v>258</v>
      </c>
      <c r="P171" s="160"/>
      <c r="R171" s="161">
        <f t="shared" si="67"/>
        <v>0</v>
      </c>
      <c r="S171" s="153" t="s">
        <v>176</v>
      </c>
      <c r="T171" s="160"/>
      <c r="V171" s="161">
        <f t="shared" si="68"/>
        <v>0</v>
      </c>
      <c r="X171" s="342"/>
      <c r="Y171" s="342"/>
      <c r="Z171" s="342"/>
    </row>
    <row r="172" spans="1:26" ht="15" hidden="1" customHeight="1">
      <c r="A172" s="153">
        <v>162</v>
      </c>
      <c r="B172" s="153">
        <f t="shared" si="52"/>
        <v>6</v>
      </c>
      <c r="C172" s="154">
        <v>607658</v>
      </c>
      <c r="F172" s="158" t="s">
        <v>176</v>
      </c>
      <c r="G172" s="158"/>
      <c r="H172" s="158" t="s">
        <v>176</v>
      </c>
      <c r="I172" s="158" t="s">
        <v>176</v>
      </c>
      <c r="J172" s="165">
        <v>607658</v>
      </c>
      <c r="K172" s="158" t="s">
        <v>176</v>
      </c>
      <c r="L172" s="158" t="s">
        <v>176</v>
      </c>
      <c r="M172" s="158" t="s">
        <v>176</v>
      </c>
      <c r="N172" s="158" t="s">
        <v>1422</v>
      </c>
      <c r="O172" s="165" t="s">
        <v>259</v>
      </c>
      <c r="P172" s="160"/>
      <c r="R172" s="161">
        <f>P172</f>
        <v>0</v>
      </c>
      <c r="S172" s="153" t="s">
        <v>176</v>
      </c>
      <c r="T172" s="160"/>
      <c r="V172" s="161">
        <f>T172</f>
        <v>0</v>
      </c>
      <c r="X172" s="342"/>
      <c r="Y172" s="342"/>
      <c r="Z172" s="342"/>
    </row>
    <row r="173" spans="1:26" ht="15" customHeight="1">
      <c r="A173" s="153">
        <v>163</v>
      </c>
      <c r="B173" s="153">
        <f t="shared" si="52"/>
        <v>5</v>
      </c>
      <c r="C173" s="154">
        <v>60766</v>
      </c>
      <c r="D173" s="154" t="s">
        <v>1421</v>
      </c>
      <c r="F173" s="158" t="s">
        <v>176</v>
      </c>
      <c r="G173" s="158"/>
      <c r="H173" s="158" t="s">
        <v>176</v>
      </c>
      <c r="I173" s="163">
        <v>60766</v>
      </c>
      <c r="J173" s="158" t="s">
        <v>176</v>
      </c>
      <c r="K173" s="158" t="s">
        <v>176</v>
      </c>
      <c r="L173" s="158" t="s">
        <v>176</v>
      </c>
      <c r="M173" s="158" t="s">
        <v>176</v>
      </c>
      <c r="N173" s="158"/>
      <c r="O173" s="163" t="s">
        <v>260</v>
      </c>
      <c r="P173" s="160"/>
      <c r="R173" s="161">
        <f>P173-R174-R175</f>
        <v>0</v>
      </c>
      <c r="S173" s="153" t="s">
        <v>176</v>
      </c>
      <c r="T173" s="160"/>
      <c r="V173" s="161">
        <f>T173+V174+V175</f>
        <v>0</v>
      </c>
      <c r="X173" s="342"/>
      <c r="Y173" s="342"/>
      <c r="Z173" s="342"/>
    </row>
    <row r="174" spans="1:26" ht="15" hidden="1" customHeight="1">
      <c r="A174" s="153">
        <v>164</v>
      </c>
      <c r="B174" s="153">
        <f t="shared" si="52"/>
        <v>6</v>
      </c>
      <c r="C174" s="154">
        <v>607661</v>
      </c>
      <c r="F174" s="158" t="s">
        <v>176</v>
      </c>
      <c r="G174" s="158"/>
      <c r="H174" s="158" t="s">
        <v>176</v>
      </c>
      <c r="I174" s="158" t="s">
        <v>176</v>
      </c>
      <c r="J174" s="165">
        <v>607661</v>
      </c>
      <c r="K174" s="158" t="s">
        <v>176</v>
      </c>
      <c r="L174" s="158" t="s">
        <v>176</v>
      </c>
      <c r="M174" s="158" t="s">
        <v>176</v>
      </c>
      <c r="N174" s="158" t="s">
        <v>1422</v>
      </c>
      <c r="O174" s="165" t="s">
        <v>261</v>
      </c>
      <c r="P174" s="160"/>
      <c r="R174" s="161">
        <f t="shared" ref="R174:R175" si="69">P174</f>
        <v>0</v>
      </c>
      <c r="S174" s="153" t="s">
        <v>176</v>
      </c>
      <c r="T174" s="160"/>
      <c r="V174" s="161">
        <f t="shared" ref="V174:V175" si="70">T174</f>
        <v>0</v>
      </c>
      <c r="X174" s="342"/>
      <c r="Y174" s="342"/>
      <c r="Z174" s="342"/>
    </row>
    <row r="175" spans="1:26" ht="15" hidden="1" customHeight="1">
      <c r="A175" s="153">
        <v>165</v>
      </c>
      <c r="B175" s="153">
        <f t="shared" si="52"/>
        <v>6</v>
      </c>
      <c r="C175" s="154">
        <v>607668</v>
      </c>
      <c r="F175" s="158" t="s">
        <v>176</v>
      </c>
      <c r="G175" s="158"/>
      <c r="H175" s="158" t="s">
        <v>176</v>
      </c>
      <c r="I175" s="158" t="s">
        <v>176</v>
      </c>
      <c r="J175" s="165">
        <v>607668</v>
      </c>
      <c r="K175" s="158" t="s">
        <v>176</v>
      </c>
      <c r="L175" s="158" t="s">
        <v>176</v>
      </c>
      <c r="M175" s="158" t="s">
        <v>176</v>
      </c>
      <c r="N175" s="158" t="s">
        <v>1422</v>
      </c>
      <c r="O175" s="165" t="s">
        <v>262</v>
      </c>
      <c r="P175" s="160"/>
      <c r="R175" s="161">
        <f t="shared" si="69"/>
        <v>0</v>
      </c>
      <c r="S175" s="153" t="s">
        <v>176</v>
      </c>
      <c r="T175" s="160"/>
      <c r="V175" s="161">
        <f t="shared" si="70"/>
        <v>0</v>
      </c>
      <c r="X175" s="342"/>
      <c r="Y175" s="342"/>
      <c r="Z175" s="342"/>
    </row>
    <row r="176" spans="1:26" ht="15" customHeight="1">
      <c r="A176" s="153">
        <v>166</v>
      </c>
      <c r="B176" s="153">
        <f t="shared" si="52"/>
        <v>5</v>
      </c>
      <c r="C176" s="154">
        <v>60768</v>
      </c>
      <c r="D176" s="154" t="s">
        <v>1421</v>
      </c>
      <c r="F176" s="158" t="s">
        <v>176</v>
      </c>
      <c r="G176" s="158"/>
      <c r="H176" s="158" t="s">
        <v>176</v>
      </c>
      <c r="I176" s="163">
        <v>60768</v>
      </c>
      <c r="J176" s="158" t="s">
        <v>176</v>
      </c>
      <c r="K176" s="158" t="s">
        <v>176</v>
      </c>
      <c r="L176" s="158" t="s">
        <v>176</v>
      </c>
      <c r="M176" s="158" t="s">
        <v>176</v>
      </c>
      <c r="N176" s="158"/>
      <c r="O176" s="163" t="s">
        <v>263</v>
      </c>
      <c r="P176" s="160"/>
      <c r="R176" s="161">
        <f>P176</f>
        <v>0</v>
      </c>
      <c r="S176" s="153" t="s">
        <v>176</v>
      </c>
      <c r="T176" s="160"/>
      <c r="V176" s="161">
        <f>T176</f>
        <v>0</v>
      </c>
      <c r="X176" s="342"/>
      <c r="Y176" s="342"/>
      <c r="Z176" s="342"/>
    </row>
    <row r="177" spans="1:26" ht="15" customHeight="1">
      <c r="A177" s="153">
        <v>167</v>
      </c>
      <c r="B177" s="153">
        <f t="shared" si="52"/>
        <v>3</v>
      </c>
      <c r="C177" s="154">
        <v>608</v>
      </c>
      <c r="D177" s="154" t="s">
        <v>1421</v>
      </c>
      <c r="F177" s="158" t="s">
        <v>176</v>
      </c>
      <c r="G177" s="159">
        <v>608</v>
      </c>
      <c r="H177" s="158" t="s">
        <v>176</v>
      </c>
      <c r="I177" s="158" t="s">
        <v>176</v>
      </c>
      <c r="J177" s="158" t="s">
        <v>176</v>
      </c>
      <c r="K177" s="158" t="s">
        <v>176</v>
      </c>
      <c r="L177" s="158" t="s">
        <v>176</v>
      </c>
      <c r="M177" s="158" t="s">
        <v>176</v>
      </c>
      <c r="N177" s="158"/>
      <c r="O177" s="159" t="s">
        <v>272</v>
      </c>
      <c r="P177" s="160"/>
      <c r="R177" s="161">
        <f>P177-SUM(R178:R218)</f>
        <v>0</v>
      </c>
      <c r="S177" s="153" t="s">
        <v>176</v>
      </c>
      <c r="T177" s="160"/>
      <c r="V177" s="161">
        <f>T177+V178+V212</f>
        <v>0</v>
      </c>
      <c r="X177" s="342"/>
      <c r="Y177" s="342"/>
      <c r="Z177" s="342"/>
    </row>
    <row r="178" spans="1:26" ht="15" customHeight="1">
      <c r="A178" s="153">
        <v>168</v>
      </c>
      <c r="B178" s="153">
        <f t="shared" si="52"/>
        <v>4</v>
      </c>
      <c r="C178" s="154">
        <v>6081</v>
      </c>
      <c r="D178" s="154" t="s">
        <v>1421</v>
      </c>
      <c r="F178" s="158" t="s">
        <v>176</v>
      </c>
      <c r="G178" s="158"/>
      <c r="H178" s="162">
        <v>6081</v>
      </c>
      <c r="I178" s="158" t="s">
        <v>176</v>
      </c>
      <c r="J178" s="158" t="s">
        <v>176</v>
      </c>
      <c r="K178" s="158" t="s">
        <v>176</v>
      </c>
      <c r="L178" s="158" t="s">
        <v>176</v>
      </c>
      <c r="M178" s="158" t="s">
        <v>176</v>
      </c>
      <c r="N178" s="158"/>
      <c r="O178" s="162" t="s">
        <v>273</v>
      </c>
      <c r="P178" s="160"/>
      <c r="R178" s="161">
        <f>P178-R179-R180-R181-R182-R183-R184-R185-R186-R187-R188-R189-R190-R191-R192-R193-R194-R195-R196-R197-R198-R199-R200-R201-R202-R203-R204-R205-R206-R207-R208-R209-R210-R211</f>
        <v>0</v>
      </c>
      <c r="S178" s="153" t="s">
        <v>176</v>
      </c>
      <c r="T178" s="160"/>
      <c r="V178" s="161">
        <f>T178+V179+V185+V207+V208+V209+V210+V211</f>
        <v>0</v>
      </c>
      <c r="X178" s="342"/>
      <c r="Y178" s="342"/>
      <c r="Z178" s="342"/>
    </row>
    <row r="179" spans="1:26" ht="15" customHeight="1">
      <c r="A179" s="153">
        <v>169</v>
      </c>
      <c r="B179" s="153">
        <f t="shared" si="52"/>
        <v>5</v>
      </c>
      <c r="C179" s="154">
        <v>60811</v>
      </c>
      <c r="D179" s="154" t="s">
        <v>1421</v>
      </c>
      <c r="F179" s="158" t="s">
        <v>176</v>
      </c>
      <c r="G179" s="158"/>
      <c r="H179" s="158" t="s">
        <v>176</v>
      </c>
      <c r="I179" s="163">
        <v>60811</v>
      </c>
      <c r="J179" s="158" t="s">
        <v>176</v>
      </c>
      <c r="K179" s="158" t="s">
        <v>176</v>
      </c>
      <c r="L179" s="158" t="s">
        <v>176</v>
      </c>
      <c r="M179" s="158" t="s">
        <v>176</v>
      </c>
      <c r="N179" s="158"/>
      <c r="O179" s="163" t="s">
        <v>274</v>
      </c>
      <c r="P179" s="160"/>
      <c r="R179" s="161">
        <f>P179-R180-R181-R182-R183-R184</f>
        <v>0</v>
      </c>
      <c r="S179" s="153" t="s">
        <v>176</v>
      </c>
      <c r="T179" s="160"/>
      <c r="V179" s="161">
        <f>T179+V180+V181+V182+V183+V184</f>
        <v>0</v>
      </c>
      <c r="X179" s="342"/>
      <c r="Y179" s="342"/>
      <c r="Z179" s="342"/>
    </row>
    <row r="180" spans="1:26" ht="15" hidden="1" customHeight="1">
      <c r="A180" s="153">
        <v>170</v>
      </c>
      <c r="B180" s="153">
        <f t="shared" si="52"/>
        <v>6</v>
      </c>
      <c r="C180" s="154">
        <v>608111</v>
      </c>
      <c r="F180" s="158" t="s">
        <v>176</v>
      </c>
      <c r="G180" s="158"/>
      <c r="H180" s="158" t="s">
        <v>176</v>
      </c>
      <c r="I180" s="158" t="s">
        <v>176</v>
      </c>
      <c r="J180" s="165">
        <v>608111</v>
      </c>
      <c r="K180" s="158" t="s">
        <v>176</v>
      </c>
      <c r="L180" s="158" t="s">
        <v>176</v>
      </c>
      <c r="M180" s="158" t="s">
        <v>176</v>
      </c>
      <c r="N180" s="158" t="s">
        <v>1422</v>
      </c>
      <c r="O180" s="165" t="s">
        <v>275</v>
      </c>
      <c r="P180" s="160"/>
      <c r="R180" s="161">
        <f t="shared" ref="R180:R184" si="71">P180</f>
        <v>0</v>
      </c>
      <c r="S180" s="153" t="s">
        <v>176</v>
      </c>
      <c r="T180" s="160"/>
      <c r="V180" s="161">
        <f t="shared" ref="V180:V184" si="72">T180</f>
        <v>0</v>
      </c>
      <c r="X180" s="342"/>
      <c r="Y180" s="342"/>
      <c r="Z180" s="342"/>
    </row>
    <row r="181" spans="1:26" ht="15" hidden="1" customHeight="1">
      <c r="A181" s="153">
        <v>171</v>
      </c>
      <c r="B181" s="153">
        <f t="shared" si="52"/>
        <v>6</v>
      </c>
      <c r="C181" s="154">
        <v>608112</v>
      </c>
      <c r="F181" s="158" t="s">
        <v>176</v>
      </c>
      <c r="G181" s="158"/>
      <c r="H181" s="158" t="s">
        <v>176</v>
      </c>
      <c r="I181" s="158" t="s">
        <v>176</v>
      </c>
      <c r="J181" s="165">
        <v>608112</v>
      </c>
      <c r="K181" s="158" t="s">
        <v>176</v>
      </c>
      <c r="L181" s="158" t="s">
        <v>176</v>
      </c>
      <c r="M181" s="158" t="s">
        <v>176</v>
      </c>
      <c r="N181" s="158" t="s">
        <v>1422</v>
      </c>
      <c r="O181" s="165" t="s">
        <v>276</v>
      </c>
      <c r="P181" s="160"/>
      <c r="R181" s="161">
        <f t="shared" si="71"/>
        <v>0</v>
      </c>
      <c r="S181" s="153" t="s">
        <v>176</v>
      </c>
      <c r="T181" s="160"/>
      <c r="V181" s="161">
        <f t="shared" si="72"/>
        <v>0</v>
      </c>
      <c r="X181" s="342"/>
      <c r="Y181" s="342"/>
      <c r="Z181" s="342"/>
    </row>
    <row r="182" spans="1:26" ht="15" hidden="1" customHeight="1">
      <c r="A182" s="153">
        <v>172</v>
      </c>
      <c r="B182" s="153">
        <f t="shared" si="52"/>
        <v>6</v>
      </c>
      <c r="C182" s="154">
        <v>608113</v>
      </c>
      <c r="F182" s="158" t="s">
        <v>176</v>
      </c>
      <c r="G182" s="158"/>
      <c r="H182" s="158" t="s">
        <v>176</v>
      </c>
      <c r="I182" s="158" t="s">
        <v>176</v>
      </c>
      <c r="J182" s="165">
        <v>608113</v>
      </c>
      <c r="K182" s="158" t="s">
        <v>176</v>
      </c>
      <c r="L182" s="158" t="s">
        <v>176</v>
      </c>
      <c r="M182" s="158" t="s">
        <v>176</v>
      </c>
      <c r="N182" s="158" t="s">
        <v>1422</v>
      </c>
      <c r="O182" s="165" t="s">
        <v>277</v>
      </c>
      <c r="P182" s="160"/>
      <c r="R182" s="161">
        <f t="shared" si="71"/>
        <v>0</v>
      </c>
      <c r="S182" s="153" t="s">
        <v>176</v>
      </c>
      <c r="T182" s="160"/>
      <c r="V182" s="161">
        <f t="shared" si="72"/>
        <v>0</v>
      </c>
      <c r="X182" s="342"/>
      <c r="Y182" s="342"/>
      <c r="Z182" s="342"/>
    </row>
    <row r="183" spans="1:26" ht="15" hidden="1" customHeight="1">
      <c r="A183" s="153">
        <v>173</v>
      </c>
      <c r="B183" s="153">
        <f t="shared" si="52"/>
        <v>6</v>
      </c>
      <c r="C183" s="154">
        <v>608114</v>
      </c>
      <c r="F183" s="158" t="s">
        <v>176</v>
      </c>
      <c r="G183" s="158"/>
      <c r="H183" s="158" t="s">
        <v>176</v>
      </c>
      <c r="I183" s="158" t="s">
        <v>176</v>
      </c>
      <c r="J183" s="165">
        <v>608114</v>
      </c>
      <c r="K183" s="158" t="s">
        <v>176</v>
      </c>
      <c r="L183" s="158" t="s">
        <v>176</v>
      </c>
      <c r="M183" s="158" t="s">
        <v>176</v>
      </c>
      <c r="N183" s="158" t="s">
        <v>1422</v>
      </c>
      <c r="O183" s="165" t="s">
        <v>278</v>
      </c>
      <c r="P183" s="160"/>
      <c r="R183" s="161">
        <f t="shared" si="71"/>
        <v>0</v>
      </c>
      <c r="S183" s="153" t="s">
        <v>176</v>
      </c>
      <c r="T183" s="160"/>
      <c r="V183" s="161">
        <f t="shared" si="72"/>
        <v>0</v>
      </c>
      <c r="X183" s="342"/>
      <c r="Y183" s="342"/>
      <c r="Z183" s="342"/>
    </row>
    <row r="184" spans="1:26" ht="15" hidden="1" customHeight="1">
      <c r="A184" s="153">
        <v>174</v>
      </c>
      <c r="B184" s="153">
        <f t="shared" si="52"/>
        <v>6</v>
      </c>
      <c r="C184" s="154">
        <v>608118</v>
      </c>
      <c r="F184" s="158" t="s">
        <v>176</v>
      </c>
      <c r="G184" s="158"/>
      <c r="H184" s="158" t="s">
        <v>176</v>
      </c>
      <c r="I184" s="158" t="s">
        <v>176</v>
      </c>
      <c r="J184" s="165">
        <v>608118</v>
      </c>
      <c r="K184" s="158" t="s">
        <v>176</v>
      </c>
      <c r="L184" s="158" t="s">
        <v>176</v>
      </c>
      <c r="M184" s="158" t="s">
        <v>176</v>
      </c>
      <c r="N184" s="158" t="s">
        <v>1422</v>
      </c>
      <c r="O184" s="165" t="s">
        <v>279</v>
      </c>
      <c r="P184" s="160"/>
      <c r="R184" s="161">
        <f t="shared" si="71"/>
        <v>0</v>
      </c>
      <c r="S184" s="153" t="s">
        <v>176</v>
      </c>
      <c r="T184" s="160"/>
      <c r="V184" s="161">
        <f t="shared" si="72"/>
        <v>0</v>
      </c>
      <c r="X184" s="342"/>
      <c r="Y184" s="342"/>
      <c r="Z184" s="342"/>
    </row>
    <row r="185" spans="1:26" ht="15" customHeight="1">
      <c r="A185" s="153">
        <v>175</v>
      </c>
      <c r="B185" s="153">
        <f t="shared" si="52"/>
        <v>5</v>
      </c>
      <c r="C185" s="154">
        <v>60812</v>
      </c>
      <c r="D185" s="154" t="s">
        <v>1421</v>
      </c>
      <c r="F185" s="158" t="s">
        <v>176</v>
      </c>
      <c r="G185" s="158"/>
      <c r="H185" s="158" t="s">
        <v>176</v>
      </c>
      <c r="I185" s="163">
        <v>60812</v>
      </c>
      <c r="J185" s="158" t="s">
        <v>176</v>
      </c>
      <c r="K185" s="158" t="s">
        <v>176</v>
      </c>
      <c r="L185" s="158" t="s">
        <v>176</v>
      </c>
      <c r="M185" s="158" t="s">
        <v>176</v>
      </c>
      <c r="N185" s="158"/>
      <c r="O185" s="163" t="s">
        <v>280</v>
      </c>
      <c r="P185" s="160"/>
      <c r="R185" s="161">
        <f>P185-R186-R187-R188-R189-R190-R191-R192-R193-R194-R195-R196-R197-R198-R199-R200-R201-R202-R203-R204-R205-R206</f>
        <v>0</v>
      </c>
      <c r="S185" s="153" t="s">
        <v>176</v>
      </c>
      <c r="T185" s="160"/>
      <c r="V185" s="161">
        <f>T185+V186+V191+V205+V206</f>
        <v>0</v>
      </c>
      <c r="X185" s="342"/>
      <c r="Y185" s="342"/>
      <c r="Z185" s="342"/>
    </row>
    <row r="186" spans="1:26" ht="15" customHeight="1">
      <c r="A186" s="153">
        <v>176</v>
      </c>
      <c r="B186" s="153">
        <f t="shared" si="52"/>
        <v>6</v>
      </c>
      <c r="C186" s="154">
        <v>608121</v>
      </c>
      <c r="D186" s="154" t="s">
        <v>1421</v>
      </c>
      <c r="F186" s="158" t="s">
        <v>176</v>
      </c>
      <c r="G186" s="158"/>
      <c r="H186" s="158" t="s">
        <v>176</v>
      </c>
      <c r="I186" s="158" t="s">
        <v>176</v>
      </c>
      <c r="J186" s="165">
        <v>608121</v>
      </c>
      <c r="K186" s="158" t="s">
        <v>176</v>
      </c>
      <c r="L186" s="158" t="s">
        <v>176</v>
      </c>
      <c r="M186" s="158" t="s">
        <v>176</v>
      </c>
      <c r="N186" s="158"/>
      <c r="O186" s="165" t="s">
        <v>281</v>
      </c>
      <c r="P186" s="160"/>
      <c r="R186" s="161">
        <f>P186-R187-R188-R189-R190</f>
        <v>0</v>
      </c>
      <c r="S186" s="153" t="s">
        <v>176</v>
      </c>
      <c r="T186" s="160"/>
      <c r="V186" s="161">
        <f>T186+V187+V188+V189+V190</f>
        <v>0</v>
      </c>
      <c r="X186" s="342"/>
      <c r="Y186" s="342"/>
      <c r="Z186" s="342"/>
    </row>
    <row r="187" spans="1:26" ht="15" hidden="1" customHeight="1">
      <c r="A187" s="153">
        <v>177</v>
      </c>
      <c r="B187" s="153">
        <f t="shared" si="52"/>
        <v>7</v>
      </c>
      <c r="C187" s="154">
        <v>6081211</v>
      </c>
      <c r="F187" s="158" t="s">
        <v>176</v>
      </c>
      <c r="G187" s="158"/>
      <c r="H187" s="158" t="s">
        <v>176</v>
      </c>
      <c r="I187" s="158" t="s">
        <v>176</v>
      </c>
      <c r="J187" s="158" t="s">
        <v>176</v>
      </c>
      <c r="K187" s="166">
        <v>6081211</v>
      </c>
      <c r="L187" s="158" t="s">
        <v>176</v>
      </c>
      <c r="M187" s="158" t="s">
        <v>176</v>
      </c>
      <c r="N187" s="158" t="s">
        <v>1422</v>
      </c>
      <c r="O187" s="166" t="s">
        <v>282</v>
      </c>
      <c r="P187" s="160"/>
      <c r="R187" s="161">
        <f t="shared" ref="R187:R190" si="73">P187</f>
        <v>0</v>
      </c>
      <c r="S187" s="153" t="s">
        <v>176</v>
      </c>
      <c r="T187" s="160"/>
      <c r="V187" s="161">
        <f t="shared" ref="V187:V190" si="74">T187</f>
        <v>0</v>
      </c>
      <c r="X187" s="342"/>
      <c r="Y187" s="342"/>
      <c r="Z187" s="342"/>
    </row>
    <row r="188" spans="1:26" ht="15" hidden="1" customHeight="1">
      <c r="A188" s="153">
        <v>178</v>
      </c>
      <c r="B188" s="153">
        <f t="shared" si="52"/>
        <v>7</v>
      </c>
      <c r="C188" s="154">
        <v>6081212</v>
      </c>
      <c r="F188" s="158" t="s">
        <v>176</v>
      </c>
      <c r="G188" s="158"/>
      <c r="H188" s="158" t="s">
        <v>176</v>
      </c>
      <c r="I188" s="158" t="s">
        <v>176</v>
      </c>
      <c r="J188" s="158" t="s">
        <v>176</v>
      </c>
      <c r="K188" s="166">
        <v>6081212</v>
      </c>
      <c r="L188" s="158" t="s">
        <v>176</v>
      </c>
      <c r="M188" s="158" t="s">
        <v>176</v>
      </c>
      <c r="N188" s="158" t="s">
        <v>1422</v>
      </c>
      <c r="O188" s="166" t="s">
        <v>283</v>
      </c>
      <c r="P188" s="160"/>
      <c r="R188" s="161">
        <f t="shared" si="73"/>
        <v>0</v>
      </c>
      <c r="S188" s="153" t="s">
        <v>176</v>
      </c>
      <c r="T188" s="160"/>
      <c r="V188" s="161">
        <f t="shared" si="74"/>
        <v>0</v>
      </c>
      <c r="X188" s="342"/>
      <c r="Y188" s="342"/>
      <c r="Z188" s="342"/>
    </row>
    <row r="189" spans="1:26" ht="15" hidden="1" customHeight="1">
      <c r="A189" s="153">
        <v>179</v>
      </c>
      <c r="B189" s="153">
        <f t="shared" si="52"/>
        <v>7</v>
      </c>
      <c r="C189" s="154">
        <v>6081213</v>
      </c>
      <c r="F189" s="158" t="s">
        <v>176</v>
      </c>
      <c r="G189" s="158"/>
      <c r="H189" s="158" t="s">
        <v>176</v>
      </c>
      <c r="I189" s="158" t="s">
        <v>176</v>
      </c>
      <c r="J189" s="158" t="s">
        <v>176</v>
      </c>
      <c r="K189" s="166">
        <v>6081213</v>
      </c>
      <c r="L189" s="158" t="s">
        <v>176</v>
      </c>
      <c r="M189" s="158" t="s">
        <v>176</v>
      </c>
      <c r="N189" s="158" t="s">
        <v>1422</v>
      </c>
      <c r="O189" s="166" t="s">
        <v>284</v>
      </c>
      <c r="P189" s="160"/>
      <c r="R189" s="161">
        <f t="shared" si="73"/>
        <v>0</v>
      </c>
      <c r="S189" s="153" t="s">
        <v>176</v>
      </c>
      <c r="T189" s="160"/>
      <c r="V189" s="161">
        <f t="shared" si="74"/>
        <v>0</v>
      </c>
      <c r="X189" s="342"/>
      <c r="Y189" s="342"/>
      <c r="Z189" s="342"/>
    </row>
    <row r="190" spans="1:26" ht="15" hidden="1" customHeight="1">
      <c r="A190" s="153">
        <v>180</v>
      </c>
      <c r="B190" s="153">
        <f t="shared" si="52"/>
        <v>7</v>
      </c>
      <c r="C190" s="154">
        <v>6081218</v>
      </c>
      <c r="F190" s="158" t="s">
        <v>176</v>
      </c>
      <c r="G190" s="158"/>
      <c r="H190" s="158" t="s">
        <v>176</v>
      </c>
      <c r="I190" s="158" t="s">
        <v>176</v>
      </c>
      <c r="J190" s="158" t="s">
        <v>176</v>
      </c>
      <c r="K190" s="166">
        <v>6081218</v>
      </c>
      <c r="L190" s="158" t="s">
        <v>176</v>
      </c>
      <c r="M190" s="158" t="s">
        <v>176</v>
      </c>
      <c r="N190" s="158" t="s">
        <v>1422</v>
      </c>
      <c r="O190" s="166" t="s">
        <v>285</v>
      </c>
      <c r="P190" s="160"/>
      <c r="R190" s="161">
        <f t="shared" si="73"/>
        <v>0</v>
      </c>
      <c r="S190" s="153" t="s">
        <v>176</v>
      </c>
      <c r="T190" s="160"/>
      <c r="V190" s="161">
        <f t="shared" si="74"/>
        <v>0</v>
      </c>
      <c r="X190" s="342"/>
      <c r="Y190" s="342"/>
      <c r="Z190" s="342"/>
    </row>
    <row r="191" spans="1:26" ht="15" customHeight="1">
      <c r="A191" s="153">
        <v>181</v>
      </c>
      <c r="B191" s="153">
        <f t="shared" si="52"/>
        <v>6</v>
      </c>
      <c r="C191" s="154">
        <v>608122</v>
      </c>
      <c r="D191" s="154" t="s">
        <v>1421</v>
      </c>
      <c r="F191" s="158" t="s">
        <v>176</v>
      </c>
      <c r="G191" s="158"/>
      <c r="H191" s="158" t="s">
        <v>176</v>
      </c>
      <c r="I191" s="158" t="s">
        <v>176</v>
      </c>
      <c r="J191" s="165">
        <v>608122</v>
      </c>
      <c r="K191" s="158" t="s">
        <v>176</v>
      </c>
      <c r="L191" s="158" t="s">
        <v>176</v>
      </c>
      <c r="M191" s="158" t="s">
        <v>176</v>
      </c>
      <c r="N191" s="158"/>
      <c r="O191" s="165" t="s">
        <v>286</v>
      </c>
      <c r="P191" s="160"/>
      <c r="R191" s="161">
        <f>P191-R192-R193-R194-R195-R196-R197-R198-R199-R200-R201-R202-R203-R204</f>
        <v>0</v>
      </c>
      <c r="S191" s="153" t="s">
        <v>176</v>
      </c>
      <c r="T191" s="160"/>
      <c r="V191" s="161">
        <f>T191+V192+V197+V198+V202+V203+V204</f>
        <v>0</v>
      </c>
      <c r="X191" s="342"/>
      <c r="Y191" s="342"/>
      <c r="Z191" s="342"/>
    </row>
    <row r="192" spans="1:26" ht="15" customHeight="1">
      <c r="A192" s="153">
        <v>182</v>
      </c>
      <c r="B192" s="153">
        <f t="shared" si="52"/>
        <v>7</v>
      </c>
      <c r="C192" s="154">
        <v>6081221</v>
      </c>
      <c r="D192" s="154" t="s">
        <v>1421</v>
      </c>
      <c r="F192" s="158" t="s">
        <v>176</v>
      </c>
      <c r="G192" s="158"/>
      <c r="H192" s="158" t="s">
        <v>176</v>
      </c>
      <c r="I192" s="158" t="s">
        <v>176</v>
      </c>
      <c r="J192" s="158" t="s">
        <v>176</v>
      </c>
      <c r="K192" s="166">
        <v>6081221</v>
      </c>
      <c r="L192" s="158" t="s">
        <v>176</v>
      </c>
      <c r="M192" s="158" t="s">
        <v>176</v>
      </c>
      <c r="N192" s="158"/>
      <c r="O192" s="166" t="s">
        <v>287</v>
      </c>
      <c r="P192" s="160"/>
      <c r="R192" s="161">
        <f>P192-R193-R194-R195-R196</f>
        <v>0</v>
      </c>
      <c r="S192" s="153" t="s">
        <v>176</v>
      </c>
      <c r="T192" s="160"/>
      <c r="V192" s="161">
        <f>T192+V193+V194+V195+V196</f>
        <v>0</v>
      </c>
      <c r="X192" s="342"/>
      <c r="Y192" s="342"/>
      <c r="Z192" s="342"/>
    </row>
    <row r="193" spans="1:26" ht="15" customHeight="1">
      <c r="A193" s="153">
        <v>183</v>
      </c>
      <c r="B193" s="153">
        <f t="shared" si="52"/>
        <v>8</v>
      </c>
      <c r="C193" s="154">
        <v>60812211</v>
      </c>
      <c r="D193" s="154" t="s">
        <v>1421</v>
      </c>
      <c r="F193" s="158" t="s">
        <v>176</v>
      </c>
      <c r="G193" s="158"/>
      <c r="H193" s="158" t="s">
        <v>176</v>
      </c>
      <c r="I193" s="158" t="s">
        <v>176</v>
      </c>
      <c r="J193" s="158" t="s">
        <v>176</v>
      </c>
      <c r="K193" s="158" t="s">
        <v>176</v>
      </c>
      <c r="L193" s="167">
        <v>60812211</v>
      </c>
      <c r="M193" s="158" t="s">
        <v>176</v>
      </c>
      <c r="N193" s="158"/>
      <c r="O193" s="167" t="s">
        <v>288</v>
      </c>
      <c r="P193" s="160"/>
      <c r="R193" s="161">
        <f t="shared" ref="R193:R196" si="75">P193</f>
        <v>0</v>
      </c>
      <c r="S193" s="153" t="s">
        <v>176</v>
      </c>
      <c r="T193" s="160"/>
      <c r="V193" s="161">
        <f t="shared" ref="V193:V196" si="76">T193</f>
        <v>0</v>
      </c>
      <c r="X193" s="342"/>
      <c r="Y193" s="342"/>
      <c r="Z193" s="342"/>
    </row>
    <row r="194" spans="1:26" ht="15" customHeight="1">
      <c r="A194" s="153">
        <v>184</v>
      </c>
      <c r="B194" s="153">
        <f t="shared" si="52"/>
        <v>8</v>
      </c>
      <c r="C194" s="154">
        <v>60812212</v>
      </c>
      <c r="D194" s="154" t="s">
        <v>1421</v>
      </c>
      <c r="F194" s="158" t="s">
        <v>176</v>
      </c>
      <c r="G194" s="158"/>
      <c r="H194" s="158" t="s">
        <v>176</v>
      </c>
      <c r="I194" s="158" t="s">
        <v>176</v>
      </c>
      <c r="J194" s="158" t="s">
        <v>176</v>
      </c>
      <c r="K194" s="158" t="s">
        <v>176</v>
      </c>
      <c r="L194" s="167">
        <v>60812212</v>
      </c>
      <c r="M194" s="158" t="s">
        <v>176</v>
      </c>
      <c r="N194" s="158"/>
      <c r="O194" s="167" t="s">
        <v>289</v>
      </c>
      <c r="P194" s="160"/>
      <c r="R194" s="161">
        <f t="shared" si="75"/>
        <v>0</v>
      </c>
      <c r="S194" s="153" t="s">
        <v>176</v>
      </c>
      <c r="T194" s="160"/>
      <c r="V194" s="161">
        <f t="shared" si="76"/>
        <v>0</v>
      </c>
      <c r="X194" s="342"/>
      <c r="Y194" s="342"/>
      <c r="Z194" s="342"/>
    </row>
    <row r="195" spans="1:26" ht="15" customHeight="1">
      <c r="A195" s="153">
        <v>185</v>
      </c>
      <c r="B195" s="153">
        <f t="shared" si="52"/>
        <v>8</v>
      </c>
      <c r="C195" s="154">
        <v>60812213</v>
      </c>
      <c r="D195" s="154" t="s">
        <v>1421</v>
      </c>
      <c r="F195" s="158" t="s">
        <v>176</v>
      </c>
      <c r="G195" s="158"/>
      <c r="H195" s="158" t="s">
        <v>176</v>
      </c>
      <c r="I195" s="158" t="s">
        <v>176</v>
      </c>
      <c r="J195" s="158" t="s">
        <v>176</v>
      </c>
      <c r="K195" s="158" t="s">
        <v>176</v>
      </c>
      <c r="L195" s="167">
        <v>60812213</v>
      </c>
      <c r="M195" s="158" t="s">
        <v>176</v>
      </c>
      <c r="N195" s="158"/>
      <c r="O195" s="167" t="s">
        <v>290</v>
      </c>
      <c r="P195" s="160"/>
      <c r="R195" s="161">
        <f t="shared" si="75"/>
        <v>0</v>
      </c>
      <c r="S195" s="153" t="s">
        <v>176</v>
      </c>
      <c r="T195" s="160"/>
      <c r="V195" s="161">
        <f t="shared" si="76"/>
        <v>0</v>
      </c>
      <c r="X195" s="342"/>
      <c r="Y195" s="342"/>
      <c r="Z195" s="342"/>
    </row>
    <row r="196" spans="1:26" ht="15" customHeight="1">
      <c r="A196" s="153">
        <v>186</v>
      </c>
      <c r="B196" s="153">
        <f t="shared" si="52"/>
        <v>8</v>
      </c>
      <c r="C196" s="154">
        <v>60812214</v>
      </c>
      <c r="D196" s="154" t="s">
        <v>1421</v>
      </c>
      <c r="F196" s="158" t="s">
        <v>176</v>
      </c>
      <c r="G196" s="158"/>
      <c r="H196" s="158" t="s">
        <v>176</v>
      </c>
      <c r="I196" s="158" t="s">
        <v>176</v>
      </c>
      <c r="J196" s="158" t="s">
        <v>176</v>
      </c>
      <c r="K196" s="158" t="s">
        <v>176</v>
      </c>
      <c r="L196" s="167">
        <v>60812214</v>
      </c>
      <c r="M196" s="158" t="s">
        <v>176</v>
      </c>
      <c r="N196" s="158"/>
      <c r="O196" s="167" t="s">
        <v>291</v>
      </c>
      <c r="P196" s="160"/>
      <c r="R196" s="161">
        <f t="shared" si="75"/>
        <v>0</v>
      </c>
      <c r="S196" s="153" t="s">
        <v>176</v>
      </c>
      <c r="T196" s="160"/>
      <c r="V196" s="161">
        <f t="shared" si="76"/>
        <v>0</v>
      </c>
      <c r="X196" s="342"/>
      <c r="Y196" s="342"/>
      <c r="Z196" s="342"/>
    </row>
    <row r="197" spans="1:26" ht="15" customHeight="1">
      <c r="A197" s="153">
        <v>187</v>
      </c>
      <c r="B197" s="153">
        <f t="shared" si="52"/>
        <v>7</v>
      </c>
      <c r="C197" s="154">
        <v>6081222</v>
      </c>
      <c r="D197" s="154" t="s">
        <v>1421</v>
      </c>
      <c r="F197" s="158" t="s">
        <v>176</v>
      </c>
      <c r="G197" s="158"/>
      <c r="H197" s="158" t="s">
        <v>176</v>
      </c>
      <c r="I197" s="158" t="s">
        <v>176</v>
      </c>
      <c r="J197" s="158" t="s">
        <v>176</v>
      </c>
      <c r="K197" s="166">
        <v>6081222</v>
      </c>
      <c r="L197" s="158" t="s">
        <v>176</v>
      </c>
      <c r="M197" s="158" t="s">
        <v>176</v>
      </c>
      <c r="N197" s="158"/>
      <c r="O197" s="166" t="s">
        <v>292</v>
      </c>
      <c r="P197" s="160"/>
      <c r="R197" s="161">
        <f>P197</f>
        <v>0</v>
      </c>
      <c r="S197" s="153" t="s">
        <v>176</v>
      </c>
      <c r="T197" s="160"/>
      <c r="V197" s="161">
        <f>T197</f>
        <v>0</v>
      </c>
      <c r="X197" s="342"/>
      <c r="Y197" s="342"/>
      <c r="Z197" s="342"/>
    </row>
    <row r="198" spans="1:26" ht="15" customHeight="1">
      <c r="A198" s="153">
        <v>188</v>
      </c>
      <c r="B198" s="153">
        <f t="shared" si="52"/>
        <v>7</v>
      </c>
      <c r="C198" s="154">
        <v>6081223</v>
      </c>
      <c r="D198" s="154" t="s">
        <v>1421</v>
      </c>
      <c r="F198" s="158" t="s">
        <v>176</v>
      </c>
      <c r="G198" s="158"/>
      <c r="H198" s="158" t="s">
        <v>176</v>
      </c>
      <c r="I198" s="158" t="s">
        <v>176</v>
      </c>
      <c r="J198" s="158" t="s">
        <v>176</v>
      </c>
      <c r="K198" s="166">
        <v>6081223</v>
      </c>
      <c r="L198" s="158" t="s">
        <v>176</v>
      </c>
      <c r="M198" s="158" t="s">
        <v>176</v>
      </c>
      <c r="N198" s="158"/>
      <c r="O198" s="166" t="s">
        <v>293</v>
      </c>
      <c r="P198" s="160"/>
      <c r="R198" s="161">
        <f>P198-R199-R200-R201</f>
        <v>0</v>
      </c>
      <c r="S198" s="153" t="s">
        <v>176</v>
      </c>
      <c r="T198" s="160"/>
      <c r="V198" s="161">
        <f>T198+V199+V200+V201</f>
        <v>0</v>
      </c>
      <c r="X198" s="342"/>
      <c r="Y198" s="342"/>
      <c r="Z198" s="342"/>
    </row>
    <row r="199" spans="1:26" ht="15" customHeight="1">
      <c r="A199" s="153">
        <v>189</v>
      </c>
      <c r="B199" s="153">
        <f t="shared" si="52"/>
        <v>8</v>
      </c>
      <c r="C199" s="154">
        <v>60812231</v>
      </c>
      <c r="D199" s="154" t="s">
        <v>1421</v>
      </c>
      <c r="F199" s="158" t="s">
        <v>176</v>
      </c>
      <c r="G199" s="158"/>
      <c r="H199" s="158" t="s">
        <v>176</v>
      </c>
      <c r="I199" s="158" t="s">
        <v>176</v>
      </c>
      <c r="J199" s="158" t="s">
        <v>176</v>
      </c>
      <c r="K199" s="158" t="s">
        <v>176</v>
      </c>
      <c r="L199" s="167">
        <v>60812231</v>
      </c>
      <c r="M199" s="158" t="s">
        <v>176</v>
      </c>
      <c r="N199" s="158"/>
      <c r="O199" s="167" t="s">
        <v>294</v>
      </c>
      <c r="P199" s="160"/>
      <c r="R199" s="161">
        <f t="shared" ref="R199:R201" si="77">P199</f>
        <v>0</v>
      </c>
      <c r="S199" s="153" t="s">
        <v>176</v>
      </c>
      <c r="T199" s="160"/>
      <c r="V199" s="161">
        <f t="shared" ref="V199:V201" si="78">T199</f>
        <v>0</v>
      </c>
      <c r="X199" s="342"/>
      <c r="Y199" s="342"/>
      <c r="Z199" s="342"/>
    </row>
    <row r="200" spans="1:26" ht="15" customHeight="1">
      <c r="A200" s="153">
        <v>190</v>
      </c>
      <c r="B200" s="153">
        <f t="shared" si="52"/>
        <v>8</v>
      </c>
      <c r="C200" s="154">
        <v>60812232</v>
      </c>
      <c r="D200" s="154" t="s">
        <v>1421</v>
      </c>
      <c r="F200" s="158" t="s">
        <v>176</v>
      </c>
      <c r="G200" s="158"/>
      <c r="H200" s="158" t="s">
        <v>176</v>
      </c>
      <c r="I200" s="158" t="s">
        <v>176</v>
      </c>
      <c r="J200" s="158" t="s">
        <v>176</v>
      </c>
      <c r="K200" s="158" t="s">
        <v>176</v>
      </c>
      <c r="L200" s="167">
        <v>60812232</v>
      </c>
      <c r="M200" s="158" t="s">
        <v>176</v>
      </c>
      <c r="N200" s="158"/>
      <c r="O200" s="167" t="s">
        <v>295</v>
      </c>
      <c r="P200" s="160"/>
      <c r="R200" s="161">
        <f t="shared" si="77"/>
        <v>0</v>
      </c>
      <c r="S200" s="153" t="s">
        <v>176</v>
      </c>
      <c r="T200" s="160"/>
      <c r="V200" s="161">
        <f t="shared" si="78"/>
        <v>0</v>
      </c>
      <c r="X200" s="342"/>
      <c r="Y200" s="342"/>
      <c r="Z200" s="342"/>
    </row>
    <row r="201" spans="1:26" ht="15" customHeight="1">
      <c r="A201" s="153">
        <v>191</v>
      </c>
      <c r="B201" s="153">
        <f t="shared" si="52"/>
        <v>8</v>
      </c>
      <c r="C201" s="154">
        <v>60812238</v>
      </c>
      <c r="D201" s="154" t="s">
        <v>1421</v>
      </c>
      <c r="F201" s="158" t="s">
        <v>176</v>
      </c>
      <c r="G201" s="158"/>
      <c r="H201" s="158" t="s">
        <v>176</v>
      </c>
      <c r="I201" s="158" t="s">
        <v>176</v>
      </c>
      <c r="J201" s="158" t="s">
        <v>176</v>
      </c>
      <c r="K201" s="158" t="s">
        <v>176</v>
      </c>
      <c r="L201" s="167">
        <v>60812238</v>
      </c>
      <c r="M201" s="158" t="s">
        <v>176</v>
      </c>
      <c r="N201" s="158"/>
      <c r="O201" s="167" t="s">
        <v>296</v>
      </c>
      <c r="P201" s="160"/>
      <c r="R201" s="161">
        <f t="shared" si="77"/>
        <v>0</v>
      </c>
      <c r="S201" s="153" t="s">
        <v>176</v>
      </c>
      <c r="T201" s="160"/>
      <c r="V201" s="161">
        <f t="shared" si="78"/>
        <v>0</v>
      </c>
      <c r="X201" s="342"/>
      <c r="Y201" s="342"/>
      <c r="Z201" s="342"/>
    </row>
    <row r="202" spans="1:26" ht="15" customHeight="1">
      <c r="A202" s="153">
        <v>192</v>
      </c>
      <c r="B202" s="153">
        <f t="shared" si="52"/>
        <v>7</v>
      </c>
      <c r="C202" s="154">
        <v>6081224</v>
      </c>
      <c r="D202" s="154" t="s">
        <v>1421</v>
      </c>
      <c r="F202" s="158" t="s">
        <v>176</v>
      </c>
      <c r="G202" s="158"/>
      <c r="H202" s="158" t="s">
        <v>176</v>
      </c>
      <c r="I202" s="158" t="s">
        <v>176</v>
      </c>
      <c r="J202" s="158" t="s">
        <v>176</v>
      </c>
      <c r="K202" s="166">
        <v>6081224</v>
      </c>
      <c r="L202" s="158" t="s">
        <v>176</v>
      </c>
      <c r="M202" s="158" t="s">
        <v>176</v>
      </c>
      <c r="N202" s="158"/>
      <c r="O202" s="166" t="s">
        <v>297</v>
      </c>
      <c r="P202" s="160"/>
      <c r="R202" s="161">
        <f>P202</f>
        <v>0</v>
      </c>
      <c r="S202" s="153" t="s">
        <v>176</v>
      </c>
      <c r="T202" s="160"/>
      <c r="V202" s="161">
        <f>T202</f>
        <v>0</v>
      </c>
      <c r="X202" s="342"/>
      <c r="Y202" s="342"/>
      <c r="Z202" s="342"/>
    </row>
    <row r="203" spans="1:26" ht="15" customHeight="1">
      <c r="A203" s="153">
        <v>193</v>
      </c>
      <c r="B203" s="153">
        <f t="shared" si="52"/>
        <v>7</v>
      </c>
      <c r="C203" s="154">
        <v>6081225</v>
      </c>
      <c r="D203" s="154" t="s">
        <v>1421</v>
      </c>
      <c r="F203" s="158" t="s">
        <v>176</v>
      </c>
      <c r="G203" s="158"/>
      <c r="H203" s="158" t="s">
        <v>176</v>
      </c>
      <c r="I203" s="158" t="s">
        <v>176</v>
      </c>
      <c r="J203" s="158" t="s">
        <v>176</v>
      </c>
      <c r="K203" s="166">
        <v>6081225</v>
      </c>
      <c r="L203" s="158" t="s">
        <v>176</v>
      </c>
      <c r="M203" s="158" t="s">
        <v>176</v>
      </c>
      <c r="N203" s="158"/>
      <c r="O203" s="166" t="s">
        <v>298</v>
      </c>
      <c r="P203" s="160"/>
      <c r="R203" s="161">
        <f t="shared" ref="R203:R204" si="79">P203</f>
        <v>0</v>
      </c>
      <c r="S203" s="153" t="s">
        <v>176</v>
      </c>
      <c r="T203" s="160"/>
      <c r="V203" s="161">
        <f t="shared" ref="V203:V204" si="80">T203</f>
        <v>0</v>
      </c>
      <c r="X203" s="342"/>
      <c r="Y203" s="342"/>
      <c r="Z203" s="342"/>
    </row>
    <row r="204" spans="1:26" ht="15" customHeight="1">
      <c r="A204" s="153">
        <v>194</v>
      </c>
      <c r="B204" s="153">
        <f t="shared" ref="B204:B267" si="81">LEN(C204)</f>
        <v>7</v>
      </c>
      <c r="C204" s="154">
        <v>6081228</v>
      </c>
      <c r="D204" s="154" t="s">
        <v>1421</v>
      </c>
      <c r="F204" s="158" t="s">
        <v>176</v>
      </c>
      <c r="G204" s="158"/>
      <c r="H204" s="158" t="s">
        <v>176</v>
      </c>
      <c r="I204" s="158" t="s">
        <v>176</v>
      </c>
      <c r="J204" s="158" t="s">
        <v>176</v>
      </c>
      <c r="K204" s="166">
        <v>6081228</v>
      </c>
      <c r="L204" s="158" t="s">
        <v>176</v>
      </c>
      <c r="M204" s="158" t="s">
        <v>176</v>
      </c>
      <c r="N204" s="158"/>
      <c r="O204" s="166" t="s">
        <v>299</v>
      </c>
      <c r="P204" s="160"/>
      <c r="R204" s="161">
        <f t="shared" si="79"/>
        <v>0</v>
      </c>
      <c r="S204" s="153" t="s">
        <v>176</v>
      </c>
      <c r="T204" s="160"/>
      <c r="V204" s="161">
        <f t="shared" si="80"/>
        <v>0</v>
      </c>
      <c r="X204" s="342"/>
      <c r="Y204" s="342"/>
      <c r="Z204" s="342"/>
    </row>
    <row r="205" spans="1:26" ht="15" customHeight="1">
      <c r="A205" s="153">
        <v>195</v>
      </c>
      <c r="B205" s="153">
        <f t="shared" si="81"/>
        <v>6</v>
      </c>
      <c r="C205" s="154">
        <v>608123</v>
      </c>
      <c r="D205" s="154" t="s">
        <v>1421</v>
      </c>
      <c r="F205" s="158" t="s">
        <v>176</v>
      </c>
      <c r="G205" s="158"/>
      <c r="H205" s="158" t="s">
        <v>176</v>
      </c>
      <c r="I205" s="158" t="s">
        <v>176</v>
      </c>
      <c r="J205" s="165">
        <v>608123</v>
      </c>
      <c r="K205" s="158" t="s">
        <v>176</v>
      </c>
      <c r="L205" s="158" t="s">
        <v>176</v>
      </c>
      <c r="M205" s="158" t="s">
        <v>176</v>
      </c>
      <c r="N205" s="158"/>
      <c r="O205" s="165" t="s">
        <v>300</v>
      </c>
      <c r="P205" s="160"/>
      <c r="R205" s="161">
        <f>P205</f>
        <v>0</v>
      </c>
      <c r="S205" s="153" t="s">
        <v>176</v>
      </c>
      <c r="T205" s="160"/>
      <c r="V205" s="161">
        <f>T205</f>
        <v>0</v>
      </c>
      <c r="X205" s="342"/>
      <c r="Y205" s="342"/>
      <c r="Z205" s="342"/>
    </row>
    <row r="206" spans="1:26" ht="15" customHeight="1">
      <c r="A206" s="153">
        <v>196</v>
      </c>
      <c r="B206" s="153">
        <f t="shared" si="81"/>
        <v>6</v>
      </c>
      <c r="C206" s="154">
        <v>608128</v>
      </c>
      <c r="D206" s="154" t="s">
        <v>1421</v>
      </c>
      <c r="F206" s="158" t="s">
        <v>176</v>
      </c>
      <c r="G206" s="158"/>
      <c r="H206" s="158" t="s">
        <v>176</v>
      </c>
      <c r="I206" s="158" t="s">
        <v>176</v>
      </c>
      <c r="J206" s="165">
        <v>608128</v>
      </c>
      <c r="K206" s="158" t="s">
        <v>176</v>
      </c>
      <c r="L206" s="158" t="s">
        <v>176</v>
      </c>
      <c r="M206" s="158" t="s">
        <v>176</v>
      </c>
      <c r="N206" s="158"/>
      <c r="O206" s="165" t="s">
        <v>301</v>
      </c>
      <c r="P206" s="160"/>
      <c r="R206" s="161">
        <f>P206</f>
        <v>0</v>
      </c>
      <c r="S206" s="153" t="s">
        <v>176</v>
      </c>
      <c r="T206" s="160"/>
      <c r="V206" s="161">
        <f>T206</f>
        <v>0</v>
      </c>
      <c r="X206" s="342"/>
      <c r="Y206" s="342"/>
      <c r="Z206" s="342"/>
    </row>
    <row r="207" spans="1:26" ht="15" customHeight="1">
      <c r="A207" s="153">
        <v>197</v>
      </c>
      <c r="B207" s="153">
        <f t="shared" si="81"/>
        <v>5</v>
      </c>
      <c r="C207" s="154">
        <v>60813</v>
      </c>
      <c r="D207" s="154" t="s">
        <v>1421</v>
      </c>
      <c r="F207" s="158" t="s">
        <v>176</v>
      </c>
      <c r="G207" s="158"/>
      <c r="H207" s="158" t="s">
        <v>176</v>
      </c>
      <c r="I207" s="163">
        <v>60813</v>
      </c>
      <c r="J207" s="158" t="s">
        <v>176</v>
      </c>
      <c r="K207" s="158" t="s">
        <v>176</v>
      </c>
      <c r="L207" s="158" t="s">
        <v>176</v>
      </c>
      <c r="M207" s="158" t="s">
        <v>176</v>
      </c>
      <c r="N207" s="158"/>
      <c r="O207" s="163" t="s">
        <v>302</v>
      </c>
      <c r="P207" s="160"/>
      <c r="R207" s="161">
        <f>P207</f>
        <v>0</v>
      </c>
      <c r="S207" s="153" t="s">
        <v>176</v>
      </c>
      <c r="T207" s="160"/>
      <c r="V207" s="161">
        <f>T207</f>
        <v>0</v>
      </c>
      <c r="X207" s="342"/>
      <c r="Y207" s="342"/>
      <c r="Z207" s="342"/>
    </row>
    <row r="208" spans="1:26" ht="15" customHeight="1">
      <c r="A208" s="153">
        <v>198</v>
      </c>
      <c r="B208" s="153">
        <f t="shared" si="81"/>
        <v>5</v>
      </c>
      <c r="C208" s="154">
        <v>60814</v>
      </c>
      <c r="D208" s="154" t="s">
        <v>1421</v>
      </c>
      <c r="F208" s="158" t="s">
        <v>176</v>
      </c>
      <c r="G208" s="158"/>
      <c r="H208" s="158" t="s">
        <v>176</v>
      </c>
      <c r="I208" s="163">
        <v>60814</v>
      </c>
      <c r="J208" s="158" t="s">
        <v>176</v>
      </c>
      <c r="K208" s="158" t="s">
        <v>176</v>
      </c>
      <c r="L208" s="158" t="s">
        <v>176</v>
      </c>
      <c r="M208" s="158" t="s">
        <v>176</v>
      </c>
      <c r="N208" s="158"/>
      <c r="O208" s="163" t="s">
        <v>225</v>
      </c>
      <c r="P208" s="160"/>
      <c r="R208" s="161">
        <f t="shared" ref="R208:R211" si="82">P208</f>
        <v>0</v>
      </c>
      <c r="S208" s="153" t="s">
        <v>176</v>
      </c>
      <c r="T208" s="160"/>
      <c r="V208" s="161">
        <f t="shared" ref="V208:V211" si="83">T208</f>
        <v>0</v>
      </c>
      <c r="X208" s="342"/>
      <c r="Y208" s="342"/>
      <c r="Z208" s="342"/>
    </row>
    <row r="209" spans="1:26" ht="15" customHeight="1">
      <c r="A209" s="153">
        <v>199</v>
      </c>
      <c r="B209" s="153">
        <f t="shared" si="81"/>
        <v>5</v>
      </c>
      <c r="C209" s="154">
        <v>60815</v>
      </c>
      <c r="D209" s="154" t="s">
        <v>1421</v>
      </c>
      <c r="F209" s="158" t="s">
        <v>176</v>
      </c>
      <c r="G209" s="158"/>
      <c r="H209" s="158" t="s">
        <v>176</v>
      </c>
      <c r="I209" s="163">
        <v>60815</v>
      </c>
      <c r="J209" s="158" t="s">
        <v>176</v>
      </c>
      <c r="K209" s="158" t="s">
        <v>176</v>
      </c>
      <c r="L209" s="158" t="s">
        <v>176</v>
      </c>
      <c r="M209" s="158" t="s">
        <v>176</v>
      </c>
      <c r="N209" s="158"/>
      <c r="O209" s="163" t="s">
        <v>226</v>
      </c>
      <c r="P209" s="160"/>
      <c r="R209" s="161">
        <f t="shared" si="82"/>
        <v>0</v>
      </c>
      <c r="S209" s="153" t="s">
        <v>176</v>
      </c>
      <c r="T209" s="160"/>
      <c r="V209" s="161">
        <f t="shared" si="83"/>
        <v>0</v>
      </c>
      <c r="X209" s="342"/>
      <c r="Y209" s="342"/>
      <c r="Z209" s="342"/>
    </row>
    <row r="210" spans="1:26" ht="15" customHeight="1">
      <c r="A210" s="153">
        <v>200</v>
      </c>
      <c r="B210" s="153">
        <f t="shared" si="81"/>
        <v>5</v>
      </c>
      <c r="C210" s="154">
        <v>60816</v>
      </c>
      <c r="D210" s="154" t="s">
        <v>1421</v>
      </c>
      <c r="F210" s="158" t="s">
        <v>176</v>
      </c>
      <c r="G210" s="158"/>
      <c r="H210" s="158" t="s">
        <v>176</v>
      </c>
      <c r="I210" s="163">
        <v>60816</v>
      </c>
      <c r="J210" s="158" t="s">
        <v>176</v>
      </c>
      <c r="K210" s="158" t="s">
        <v>176</v>
      </c>
      <c r="L210" s="158" t="s">
        <v>176</v>
      </c>
      <c r="M210" s="158" t="s">
        <v>176</v>
      </c>
      <c r="N210" s="158"/>
      <c r="O210" s="163" t="s">
        <v>303</v>
      </c>
      <c r="P210" s="160"/>
      <c r="R210" s="161">
        <f t="shared" si="82"/>
        <v>0</v>
      </c>
      <c r="S210" s="153" t="s">
        <v>176</v>
      </c>
      <c r="T210" s="160"/>
      <c r="V210" s="161">
        <f t="shared" si="83"/>
        <v>0</v>
      </c>
      <c r="X210" s="342"/>
      <c r="Y210" s="342"/>
      <c r="Z210" s="342"/>
    </row>
    <row r="211" spans="1:26" ht="15" customHeight="1">
      <c r="A211" s="153">
        <v>201</v>
      </c>
      <c r="B211" s="153">
        <f t="shared" si="81"/>
        <v>5</v>
      </c>
      <c r="C211" s="154">
        <v>60818</v>
      </c>
      <c r="D211" s="154" t="s">
        <v>1421</v>
      </c>
      <c r="F211" s="158" t="s">
        <v>176</v>
      </c>
      <c r="G211" s="158"/>
      <c r="H211" s="158" t="s">
        <v>176</v>
      </c>
      <c r="I211" s="163">
        <v>60818</v>
      </c>
      <c r="J211" s="158" t="s">
        <v>176</v>
      </c>
      <c r="K211" s="158" t="s">
        <v>176</v>
      </c>
      <c r="L211" s="158" t="s">
        <v>176</v>
      </c>
      <c r="M211" s="158" t="s">
        <v>176</v>
      </c>
      <c r="N211" s="158"/>
      <c r="O211" s="163" t="s">
        <v>304</v>
      </c>
      <c r="P211" s="160"/>
      <c r="R211" s="161">
        <f t="shared" si="82"/>
        <v>0</v>
      </c>
      <c r="S211" s="153" t="s">
        <v>176</v>
      </c>
      <c r="T211" s="160"/>
      <c r="V211" s="161">
        <f t="shared" si="83"/>
        <v>0</v>
      </c>
      <c r="X211" s="342"/>
      <c r="Y211" s="342"/>
      <c r="Z211" s="342"/>
    </row>
    <row r="212" spans="1:26" ht="15" customHeight="1">
      <c r="A212" s="153">
        <v>202</v>
      </c>
      <c r="B212" s="153">
        <f t="shared" si="81"/>
        <v>4</v>
      </c>
      <c r="C212" s="154">
        <v>6082</v>
      </c>
      <c r="D212" s="154" t="s">
        <v>1421</v>
      </c>
      <c r="F212" s="158" t="s">
        <v>176</v>
      </c>
      <c r="G212" s="158"/>
      <c r="H212" s="162">
        <v>6082</v>
      </c>
      <c r="I212" s="158" t="s">
        <v>176</v>
      </c>
      <c r="J212" s="158" t="s">
        <v>176</v>
      </c>
      <c r="K212" s="158" t="s">
        <v>176</v>
      </c>
      <c r="L212" s="158" t="s">
        <v>176</v>
      </c>
      <c r="M212" s="158" t="s">
        <v>176</v>
      </c>
      <c r="N212" s="158"/>
      <c r="O212" s="162" t="s">
        <v>305</v>
      </c>
      <c r="P212" s="160"/>
      <c r="R212" s="161">
        <f>P212-R213-R214-R215-R216-R217-R218</f>
        <v>0</v>
      </c>
      <c r="S212" s="153" t="s">
        <v>176</v>
      </c>
      <c r="T212" s="160"/>
      <c r="V212" s="161">
        <f>T212+V213+V217+V218</f>
        <v>0</v>
      </c>
      <c r="X212" s="342"/>
      <c r="Y212" s="342"/>
      <c r="Z212" s="342"/>
    </row>
    <row r="213" spans="1:26" ht="15" hidden="1" customHeight="1">
      <c r="A213" s="153">
        <v>203</v>
      </c>
      <c r="B213" s="153">
        <f t="shared" si="81"/>
        <v>5</v>
      </c>
      <c r="C213" s="154">
        <v>60821</v>
      </c>
      <c r="F213" s="158" t="s">
        <v>176</v>
      </c>
      <c r="G213" s="158"/>
      <c r="H213" s="158" t="s">
        <v>176</v>
      </c>
      <c r="I213" s="163">
        <v>60821</v>
      </c>
      <c r="J213" s="158" t="s">
        <v>176</v>
      </c>
      <c r="K213" s="158" t="s">
        <v>176</v>
      </c>
      <c r="L213" s="158" t="s">
        <v>176</v>
      </c>
      <c r="M213" s="158" t="s">
        <v>176</v>
      </c>
      <c r="N213" s="158" t="s">
        <v>1422</v>
      </c>
      <c r="O213" s="163" t="s">
        <v>306</v>
      </c>
      <c r="P213" s="160"/>
      <c r="R213" s="161">
        <f>P213-R214-R215-R216</f>
        <v>0</v>
      </c>
      <c r="S213" s="153" t="s">
        <v>176</v>
      </c>
      <c r="T213" s="160"/>
      <c r="V213" s="161">
        <f>T213+V214+V215+V216</f>
        <v>0</v>
      </c>
      <c r="X213" s="342"/>
      <c r="Y213" s="342"/>
      <c r="Z213" s="342"/>
    </row>
    <row r="214" spans="1:26" ht="15" hidden="1" customHeight="1">
      <c r="A214" s="153">
        <v>204</v>
      </c>
      <c r="B214" s="153">
        <f t="shared" si="81"/>
        <v>6</v>
      </c>
      <c r="C214" s="154">
        <v>608211</v>
      </c>
      <c r="F214" s="158" t="s">
        <v>176</v>
      </c>
      <c r="G214" s="158"/>
      <c r="H214" s="158" t="s">
        <v>176</v>
      </c>
      <c r="I214" s="158" t="s">
        <v>176</v>
      </c>
      <c r="J214" s="165">
        <v>608211</v>
      </c>
      <c r="K214" s="158" t="s">
        <v>176</v>
      </c>
      <c r="L214" s="158" t="s">
        <v>176</v>
      </c>
      <c r="M214" s="158" t="s">
        <v>176</v>
      </c>
      <c r="N214" s="158" t="s">
        <v>1422</v>
      </c>
      <c r="O214" s="165" t="s">
        <v>307</v>
      </c>
      <c r="P214" s="160"/>
      <c r="R214" s="161">
        <f t="shared" ref="R214:R216" si="84">P214</f>
        <v>0</v>
      </c>
      <c r="S214" s="153" t="s">
        <v>176</v>
      </c>
      <c r="T214" s="160"/>
      <c r="V214" s="161">
        <f t="shared" ref="V214:V216" si="85">T214</f>
        <v>0</v>
      </c>
      <c r="X214" s="342"/>
      <c r="Y214" s="342"/>
      <c r="Z214" s="342"/>
    </row>
    <row r="215" spans="1:26" ht="15" hidden="1" customHeight="1">
      <c r="A215" s="153">
        <v>205</v>
      </c>
      <c r="B215" s="153">
        <f t="shared" si="81"/>
        <v>6</v>
      </c>
      <c r="C215" s="154">
        <v>608212</v>
      </c>
      <c r="F215" s="158" t="s">
        <v>176</v>
      </c>
      <c r="G215" s="158"/>
      <c r="H215" s="158" t="s">
        <v>176</v>
      </c>
      <c r="I215" s="158" t="s">
        <v>176</v>
      </c>
      <c r="J215" s="165">
        <v>608212</v>
      </c>
      <c r="K215" s="158" t="s">
        <v>176</v>
      </c>
      <c r="L215" s="158" t="s">
        <v>176</v>
      </c>
      <c r="M215" s="158" t="s">
        <v>176</v>
      </c>
      <c r="N215" s="158" t="s">
        <v>1422</v>
      </c>
      <c r="O215" s="165" t="s">
        <v>308</v>
      </c>
      <c r="P215" s="160"/>
      <c r="R215" s="161">
        <f t="shared" si="84"/>
        <v>0</v>
      </c>
      <c r="S215" s="153" t="s">
        <v>176</v>
      </c>
      <c r="T215" s="160"/>
      <c r="V215" s="161">
        <f t="shared" si="85"/>
        <v>0</v>
      </c>
      <c r="X215" s="342"/>
      <c r="Y215" s="342"/>
      <c r="Z215" s="342"/>
    </row>
    <row r="216" spans="1:26" ht="15" hidden="1" customHeight="1">
      <c r="A216" s="153">
        <v>206</v>
      </c>
      <c r="B216" s="153">
        <f t="shared" si="81"/>
        <v>6</v>
      </c>
      <c r="C216" s="154">
        <v>608213</v>
      </c>
      <c r="F216" s="158" t="s">
        <v>176</v>
      </c>
      <c r="G216" s="158"/>
      <c r="H216" s="158" t="s">
        <v>176</v>
      </c>
      <c r="I216" s="158" t="s">
        <v>176</v>
      </c>
      <c r="J216" s="165">
        <v>608213</v>
      </c>
      <c r="K216" s="158" t="s">
        <v>176</v>
      </c>
      <c r="L216" s="158" t="s">
        <v>176</v>
      </c>
      <c r="M216" s="158" t="s">
        <v>176</v>
      </c>
      <c r="N216" s="158" t="s">
        <v>1422</v>
      </c>
      <c r="O216" s="165" t="s">
        <v>309</v>
      </c>
      <c r="P216" s="160"/>
      <c r="R216" s="161">
        <f t="shared" si="84"/>
        <v>0</v>
      </c>
      <c r="S216" s="153" t="s">
        <v>176</v>
      </c>
      <c r="T216" s="160"/>
      <c r="V216" s="161">
        <f t="shared" si="85"/>
        <v>0</v>
      </c>
      <c r="X216" s="342"/>
      <c r="Y216" s="342"/>
      <c r="Z216" s="342"/>
    </row>
    <row r="217" spans="1:26" ht="15" hidden="1" customHeight="1">
      <c r="A217" s="153">
        <v>207</v>
      </c>
      <c r="B217" s="153">
        <f t="shared" si="81"/>
        <v>5</v>
      </c>
      <c r="C217" s="154">
        <v>60822</v>
      </c>
      <c r="F217" s="158" t="s">
        <v>176</v>
      </c>
      <c r="G217" s="158"/>
      <c r="H217" s="158" t="s">
        <v>176</v>
      </c>
      <c r="I217" s="163">
        <v>60822</v>
      </c>
      <c r="J217" s="158" t="s">
        <v>176</v>
      </c>
      <c r="K217" s="158" t="s">
        <v>176</v>
      </c>
      <c r="L217" s="158" t="s">
        <v>176</v>
      </c>
      <c r="M217" s="158" t="s">
        <v>176</v>
      </c>
      <c r="N217" s="158" t="s">
        <v>1422</v>
      </c>
      <c r="O217" s="163" t="s">
        <v>310</v>
      </c>
      <c r="P217" s="160"/>
      <c r="R217" s="161">
        <f>P217</f>
        <v>0</v>
      </c>
      <c r="S217" s="153" t="s">
        <v>176</v>
      </c>
      <c r="T217" s="160"/>
      <c r="V217" s="161">
        <f>T217</f>
        <v>0</v>
      </c>
      <c r="X217" s="342"/>
      <c r="Y217" s="342"/>
      <c r="Z217" s="342"/>
    </row>
    <row r="218" spans="1:26" ht="15" hidden="1" customHeight="1">
      <c r="A218" s="153">
        <v>208</v>
      </c>
      <c r="B218" s="153">
        <f t="shared" si="81"/>
        <v>5</v>
      </c>
      <c r="C218" s="154">
        <v>60828</v>
      </c>
      <c r="F218" s="158" t="s">
        <v>176</v>
      </c>
      <c r="G218" s="158"/>
      <c r="H218" s="158" t="s">
        <v>176</v>
      </c>
      <c r="I218" s="163">
        <v>60828</v>
      </c>
      <c r="J218" s="158" t="s">
        <v>176</v>
      </c>
      <c r="K218" s="158" t="s">
        <v>176</v>
      </c>
      <c r="L218" s="158" t="s">
        <v>176</v>
      </c>
      <c r="M218" s="158" t="s">
        <v>176</v>
      </c>
      <c r="N218" s="158" t="s">
        <v>1422</v>
      </c>
      <c r="O218" s="163" t="s">
        <v>311</v>
      </c>
      <c r="P218" s="160"/>
      <c r="R218" s="161">
        <f>P218</f>
        <v>0</v>
      </c>
      <c r="S218" s="153" t="s">
        <v>176</v>
      </c>
      <c r="T218" s="160"/>
      <c r="V218" s="161">
        <f>T218</f>
        <v>0</v>
      </c>
      <c r="X218" s="342"/>
      <c r="Y218" s="342"/>
      <c r="Z218" s="342"/>
    </row>
    <row r="219" spans="1:26" ht="15" customHeight="1">
      <c r="A219" s="153">
        <v>209</v>
      </c>
      <c r="B219" s="153">
        <f t="shared" si="81"/>
        <v>3</v>
      </c>
      <c r="C219" s="154">
        <v>609</v>
      </c>
      <c r="D219" s="154" t="s">
        <v>1421</v>
      </c>
      <c r="F219" s="158" t="s">
        <v>176</v>
      </c>
      <c r="G219" s="159">
        <v>609</v>
      </c>
      <c r="H219" s="158" t="s">
        <v>176</v>
      </c>
      <c r="I219" s="158" t="s">
        <v>176</v>
      </c>
      <c r="J219" s="158" t="s">
        <v>176</v>
      </c>
      <c r="K219" s="158" t="s">
        <v>176</v>
      </c>
      <c r="L219" s="158" t="s">
        <v>176</v>
      </c>
      <c r="M219" s="158" t="s">
        <v>176</v>
      </c>
      <c r="N219" s="158"/>
      <c r="O219" s="159" t="s">
        <v>312</v>
      </c>
      <c r="P219" s="160"/>
      <c r="R219" s="161">
        <f>P219-SUM(R220:R227)</f>
        <v>0</v>
      </c>
      <c r="S219" s="153" t="s">
        <v>176</v>
      </c>
      <c r="T219" s="160"/>
      <c r="V219" s="161">
        <f>T219+V220+V221+V222+V223+V224+V225+V226+V227</f>
        <v>0</v>
      </c>
      <c r="X219" s="342"/>
      <c r="Y219" s="342"/>
      <c r="Z219" s="342"/>
    </row>
    <row r="220" spans="1:26" ht="15" hidden="1" customHeight="1">
      <c r="A220" s="153">
        <v>210</v>
      </c>
      <c r="B220" s="153">
        <f t="shared" si="81"/>
        <v>4</v>
      </c>
      <c r="C220" s="154">
        <v>6091</v>
      </c>
      <c r="F220" s="158" t="s">
        <v>176</v>
      </c>
      <c r="G220" s="158"/>
      <c r="H220" s="162">
        <v>6091</v>
      </c>
      <c r="I220" s="158" t="s">
        <v>176</v>
      </c>
      <c r="J220" s="158" t="s">
        <v>176</v>
      </c>
      <c r="K220" s="158" t="s">
        <v>176</v>
      </c>
      <c r="L220" s="158" t="s">
        <v>176</v>
      </c>
      <c r="M220" s="158" t="s">
        <v>176</v>
      </c>
      <c r="N220" s="158" t="s">
        <v>1422</v>
      </c>
      <c r="O220" s="162" t="s">
        <v>178</v>
      </c>
      <c r="P220" s="160"/>
      <c r="R220" s="161">
        <f>P220</f>
        <v>0</v>
      </c>
      <c r="S220" s="153" t="s">
        <v>176</v>
      </c>
      <c r="T220" s="160"/>
      <c r="V220" s="161">
        <f>T220</f>
        <v>0</v>
      </c>
      <c r="X220" s="342"/>
      <c r="Y220" s="342"/>
      <c r="Z220" s="342"/>
    </row>
    <row r="221" spans="1:26" ht="15" hidden="1" customHeight="1">
      <c r="A221" s="153">
        <v>211</v>
      </c>
      <c r="B221" s="153">
        <f t="shared" si="81"/>
        <v>4</v>
      </c>
      <c r="C221" s="154">
        <v>6092</v>
      </c>
      <c r="F221" s="158" t="s">
        <v>176</v>
      </c>
      <c r="G221" s="158"/>
      <c r="H221" s="162">
        <v>6092</v>
      </c>
      <c r="I221" s="158" t="s">
        <v>176</v>
      </c>
      <c r="J221" s="158" t="s">
        <v>176</v>
      </c>
      <c r="K221" s="158" t="s">
        <v>176</v>
      </c>
      <c r="L221" s="158" t="s">
        <v>176</v>
      </c>
      <c r="M221" s="158" t="s">
        <v>176</v>
      </c>
      <c r="N221" s="158" t="s">
        <v>1422</v>
      </c>
      <c r="O221" s="162" t="s">
        <v>187</v>
      </c>
      <c r="P221" s="160"/>
      <c r="R221" s="161">
        <f t="shared" ref="R221:R227" si="86">P221</f>
        <v>0</v>
      </c>
      <c r="S221" s="153" t="s">
        <v>176</v>
      </c>
      <c r="T221" s="160"/>
      <c r="V221" s="161">
        <f t="shared" ref="V221:V227" si="87">T221</f>
        <v>0</v>
      </c>
      <c r="X221" s="342"/>
      <c r="Y221" s="342"/>
      <c r="Z221" s="342"/>
    </row>
    <row r="222" spans="1:26" ht="15" hidden="1" customHeight="1">
      <c r="A222" s="153">
        <v>212</v>
      </c>
      <c r="B222" s="153">
        <f t="shared" si="81"/>
        <v>4</v>
      </c>
      <c r="C222" s="154">
        <v>6093</v>
      </c>
      <c r="F222" s="158" t="s">
        <v>176</v>
      </c>
      <c r="G222" s="158"/>
      <c r="H222" s="162">
        <v>6093</v>
      </c>
      <c r="I222" s="158" t="s">
        <v>176</v>
      </c>
      <c r="J222" s="158" t="s">
        <v>176</v>
      </c>
      <c r="K222" s="158" t="s">
        <v>176</v>
      </c>
      <c r="L222" s="158" t="s">
        <v>176</v>
      </c>
      <c r="M222" s="158" t="s">
        <v>176</v>
      </c>
      <c r="N222" s="158" t="s">
        <v>1422</v>
      </c>
      <c r="O222" s="162" t="s">
        <v>204</v>
      </c>
      <c r="P222" s="160"/>
      <c r="R222" s="161">
        <f t="shared" si="86"/>
        <v>0</v>
      </c>
      <c r="S222" s="153" t="s">
        <v>176</v>
      </c>
      <c r="T222" s="160"/>
      <c r="V222" s="161">
        <f t="shared" si="87"/>
        <v>0</v>
      </c>
      <c r="X222" s="342"/>
      <c r="Y222" s="342"/>
      <c r="Z222" s="342"/>
    </row>
    <row r="223" spans="1:26" ht="15" hidden="1" customHeight="1">
      <c r="A223" s="153">
        <v>213</v>
      </c>
      <c r="B223" s="153">
        <f t="shared" si="81"/>
        <v>4</v>
      </c>
      <c r="C223" s="154">
        <v>6094</v>
      </c>
      <c r="F223" s="158" t="s">
        <v>176</v>
      </c>
      <c r="G223" s="158"/>
      <c r="H223" s="162">
        <v>6094</v>
      </c>
      <c r="I223" s="158" t="s">
        <v>176</v>
      </c>
      <c r="J223" s="158" t="s">
        <v>176</v>
      </c>
      <c r="K223" s="158" t="s">
        <v>176</v>
      </c>
      <c r="L223" s="158" t="s">
        <v>176</v>
      </c>
      <c r="M223" s="158" t="s">
        <v>176</v>
      </c>
      <c r="N223" s="158" t="s">
        <v>1422</v>
      </c>
      <c r="O223" s="162" t="s">
        <v>230</v>
      </c>
      <c r="P223" s="160"/>
      <c r="R223" s="161">
        <f t="shared" si="86"/>
        <v>0</v>
      </c>
      <c r="S223" s="153" t="s">
        <v>176</v>
      </c>
      <c r="T223" s="160"/>
      <c r="V223" s="161">
        <f t="shared" si="87"/>
        <v>0</v>
      </c>
      <c r="X223" s="342"/>
      <c r="Y223" s="342"/>
      <c r="Z223" s="342"/>
    </row>
    <row r="224" spans="1:26" ht="15" hidden="1" customHeight="1">
      <c r="A224" s="153">
        <v>214</v>
      </c>
      <c r="B224" s="153">
        <f t="shared" si="81"/>
        <v>4</v>
      </c>
      <c r="C224" s="154">
        <v>6095</v>
      </c>
      <c r="F224" s="158" t="s">
        <v>176</v>
      </c>
      <c r="G224" s="158"/>
      <c r="H224" s="162">
        <v>6095</v>
      </c>
      <c r="I224" s="158" t="s">
        <v>176</v>
      </c>
      <c r="J224" s="158" t="s">
        <v>176</v>
      </c>
      <c r="K224" s="158" t="s">
        <v>176</v>
      </c>
      <c r="L224" s="158" t="s">
        <v>176</v>
      </c>
      <c r="M224" s="158" t="s">
        <v>176</v>
      </c>
      <c r="N224" s="158" t="s">
        <v>1422</v>
      </c>
      <c r="O224" s="162" t="s">
        <v>234</v>
      </c>
      <c r="P224" s="160"/>
      <c r="R224" s="161">
        <f t="shared" si="86"/>
        <v>0</v>
      </c>
      <c r="S224" s="153" t="s">
        <v>176</v>
      </c>
      <c r="T224" s="160"/>
      <c r="V224" s="161">
        <f t="shared" si="87"/>
        <v>0</v>
      </c>
      <c r="X224" s="342"/>
      <c r="Y224" s="342"/>
      <c r="Z224" s="342"/>
    </row>
    <row r="225" spans="1:26" ht="15" hidden="1" customHeight="1">
      <c r="A225" s="153">
        <v>215</v>
      </c>
      <c r="B225" s="153">
        <f t="shared" si="81"/>
        <v>4</v>
      </c>
      <c r="C225" s="154">
        <v>6096</v>
      </c>
      <c r="F225" s="158" t="s">
        <v>176</v>
      </c>
      <c r="G225" s="158"/>
      <c r="H225" s="162">
        <v>6096</v>
      </c>
      <c r="I225" s="158" t="s">
        <v>176</v>
      </c>
      <c r="J225" s="158" t="s">
        <v>176</v>
      </c>
      <c r="K225" s="158" t="s">
        <v>176</v>
      </c>
      <c r="L225" s="158" t="s">
        <v>176</v>
      </c>
      <c r="M225" s="158" t="s">
        <v>176</v>
      </c>
      <c r="N225" s="158" t="s">
        <v>1422</v>
      </c>
      <c r="O225" s="162" t="s">
        <v>313</v>
      </c>
      <c r="P225" s="160"/>
      <c r="R225" s="161">
        <f t="shared" si="86"/>
        <v>0</v>
      </c>
      <c r="S225" s="153" t="s">
        <v>176</v>
      </c>
      <c r="T225" s="160"/>
      <c r="V225" s="161">
        <f t="shared" si="87"/>
        <v>0</v>
      </c>
      <c r="X225" s="342"/>
      <c r="Y225" s="342"/>
      <c r="Z225" s="342"/>
    </row>
    <row r="226" spans="1:26" ht="15" hidden="1" customHeight="1">
      <c r="A226" s="153">
        <v>216</v>
      </c>
      <c r="B226" s="153">
        <f t="shared" si="81"/>
        <v>4</v>
      </c>
      <c r="C226" s="154">
        <v>6098</v>
      </c>
      <c r="F226" s="158" t="s">
        <v>176</v>
      </c>
      <c r="G226" s="158"/>
      <c r="H226" s="162">
        <v>6098</v>
      </c>
      <c r="I226" s="158" t="s">
        <v>176</v>
      </c>
      <c r="J226" s="158" t="s">
        <v>176</v>
      </c>
      <c r="K226" s="158" t="s">
        <v>176</v>
      </c>
      <c r="L226" s="158" t="s">
        <v>176</v>
      </c>
      <c r="M226" s="158" t="s">
        <v>176</v>
      </c>
      <c r="N226" s="158" t="s">
        <v>1422</v>
      </c>
      <c r="O226" s="162" t="s">
        <v>272</v>
      </c>
      <c r="P226" s="160"/>
      <c r="R226" s="161">
        <f t="shared" si="86"/>
        <v>0</v>
      </c>
      <c r="S226" s="153" t="s">
        <v>176</v>
      </c>
      <c r="T226" s="160"/>
      <c r="V226" s="161">
        <f t="shared" si="87"/>
        <v>0</v>
      </c>
      <c r="X226" s="342"/>
      <c r="Y226" s="342"/>
      <c r="Z226" s="342"/>
    </row>
    <row r="227" spans="1:26" ht="15" hidden="1" customHeight="1">
      <c r="A227" s="153">
        <v>217</v>
      </c>
      <c r="B227" s="153">
        <f t="shared" si="81"/>
        <v>4</v>
      </c>
      <c r="C227" s="154">
        <v>6099</v>
      </c>
      <c r="F227" s="158" t="s">
        <v>176</v>
      </c>
      <c r="G227" s="158"/>
      <c r="H227" s="162">
        <v>6099</v>
      </c>
      <c r="I227" s="158" t="s">
        <v>176</v>
      </c>
      <c r="J227" s="158" t="s">
        <v>176</v>
      </c>
      <c r="K227" s="158" t="s">
        <v>176</v>
      </c>
      <c r="L227" s="158" t="s">
        <v>176</v>
      </c>
      <c r="M227" s="158" t="s">
        <v>176</v>
      </c>
      <c r="N227" s="158" t="s">
        <v>1422</v>
      </c>
      <c r="O227" s="162" t="s">
        <v>314</v>
      </c>
      <c r="P227" s="160"/>
      <c r="R227" s="161">
        <f t="shared" si="86"/>
        <v>0</v>
      </c>
      <c r="S227" s="153" t="s">
        <v>176</v>
      </c>
      <c r="T227" s="160"/>
      <c r="V227" s="161">
        <f t="shared" si="87"/>
        <v>0</v>
      </c>
      <c r="X227" s="342"/>
      <c r="Y227" s="342"/>
      <c r="Z227" s="342"/>
    </row>
    <row r="228" spans="1:26" ht="15" customHeight="1">
      <c r="A228" s="153">
        <v>218</v>
      </c>
      <c r="B228" s="153">
        <f t="shared" si="81"/>
        <v>2</v>
      </c>
      <c r="C228" s="154">
        <v>61</v>
      </c>
      <c r="D228" s="154" t="s">
        <v>1421</v>
      </c>
      <c r="F228" s="155">
        <v>61</v>
      </c>
      <c r="G228" s="155"/>
      <c r="H228" s="155" t="s">
        <v>176</v>
      </c>
      <c r="I228" s="155" t="s">
        <v>176</v>
      </c>
      <c r="J228" s="155" t="s">
        <v>176</v>
      </c>
      <c r="K228" s="155" t="s">
        <v>176</v>
      </c>
      <c r="L228" s="155" t="s">
        <v>176</v>
      </c>
      <c r="M228" s="155" t="s">
        <v>176</v>
      </c>
      <c r="N228" s="155"/>
      <c r="O228" s="155" t="s">
        <v>315</v>
      </c>
      <c r="P228" s="168"/>
      <c r="R228" s="268"/>
      <c r="S228" s="153" t="s">
        <v>176</v>
      </c>
      <c r="T228" s="168"/>
      <c r="V228" s="268"/>
      <c r="X228" s="342"/>
      <c r="Y228" s="342"/>
      <c r="Z228" s="342"/>
    </row>
    <row r="229" spans="1:26" ht="15" customHeight="1">
      <c r="A229" s="153">
        <v>219</v>
      </c>
      <c r="B229" s="153">
        <f t="shared" si="81"/>
        <v>3</v>
      </c>
      <c r="C229" s="154">
        <v>611</v>
      </c>
      <c r="D229" s="154" t="s">
        <v>1421</v>
      </c>
      <c r="F229" s="158" t="s">
        <v>176</v>
      </c>
      <c r="G229" s="159">
        <v>611</v>
      </c>
      <c r="H229" s="158" t="s">
        <v>176</v>
      </c>
      <c r="I229" s="158" t="s">
        <v>176</v>
      </c>
      <c r="J229" s="158" t="s">
        <v>176</v>
      </c>
      <c r="K229" s="158" t="s">
        <v>176</v>
      </c>
      <c r="L229" s="158" t="s">
        <v>176</v>
      </c>
      <c r="M229" s="158" t="s">
        <v>176</v>
      </c>
      <c r="N229" s="158"/>
      <c r="O229" s="159" t="s">
        <v>316</v>
      </c>
      <c r="P229" s="160"/>
      <c r="R229" s="161">
        <f>P229-SUM(R230:R261)</f>
        <v>0</v>
      </c>
      <c r="S229" s="153" t="s">
        <v>176</v>
      </c>
      <c r="T229" s="160"/>
      <c r="V229" s="161">
        <f>T229+V230+V233+V245+V246+V249+V261</f>
        <v>0</v>
      </c>
      <c r="X229" s="342"/>
      <c r="Y229" s="342"/>
      <c r="Z229" s="342"/>
    </row>
    <row r="230" spans="1:26" ht="15" customHeight="1">
      <c r="A230" s="153">
        <v>220</v>
      </c>
      <c r="B230" s="153">
        <f t="shared" si="81"/>
        <v>4</v>
      </c>
      <c r="C230" s="154">
        <v>6111</v>
      </c>
      <c r="D230" s="154" t="s">
        <v>1421</v>
      </c>
      <c r="F230" s="158" t="s">
        <v>176</v>
      </c>
      <c r="G230" s="158"/>
      <c r="H230" s="162">
        <v>6111</v>
      </c>
      <c r="I230" s="158" t="s">
        <v>176</v>
      </c>
      <c r="J230" s="158" t="s">
        <v>176</v>
      </c>
      <c r="K230" s="158" t="s">
        <v>176</v>
      </c>
      <c r="L230" s="158" t="s">
        <v>176</v>
      </c>
      <c r="M230" s="158" t="s">
        <v>176</v>
      </c>
      <c r="N230" s="158"/>
      <c r="O230" s="162" t="s">
        <v>317</v>
      </c>
      <c r="P230" s="160"/>
      <c r="R230" s="161">
        <f>P230-R231-R232</f>
        <v>0</v>
      </c>
      <c r="S230" s="153" t="s">
        <v>176</v>
      </c>
      <c r="T230" s="160"/>
      <c r="V230" s="161">
        <f>T230+V231+V232</f>
        <v>0</v>
      </c>
      <c r="X230" s="342"/>
      <c r="Y230" s="342"/>
      <c r="Z230" s="342"/>
    </row>
    <row r="231" spans="1:26" ht="15" hidden="1" customHeight="1">
      <c r="A231" s="153">
        <v>221</v>
      </c>
      <c r="B231" s="153">
        <f t="shared" si="81"/>
        <v>5</v>
      </c>
      <c r="C231" s="154">
        <v>61111</v>
      </c>
      <c r="F231" s="158" t="s">
        <v>176</v>
      </c>
      <c r="G231" s="158"/>
      <c r="H231" s="158" t="s">
        <v>176</v>
      </c>
      <c r="I231" s="163">
        <v>61111</v>
      </c>
      <c r="J231" s="158" t="s">
        <v>176</v>
      </c>
      <c r="K231" s="158" t="s">
        <v>176</v>
      </c>
      <c r="L231" s="158" t="s">
        <v>176</v>
      </c>
      <c r="M231" s="158" t="s">
        <v>176</v>
      </c>
      <c r="N231" s="158" t="s">
        <v>1422</v>
      </c>
      <c r="O231" s="163" t="s">
        <v>236</v>
      </c>
      <c r="P231" s="160"/>
      <c r="R231" s="161">
        <f t="shared" ref="R231:R232" si="88">P231</f>
        <v>0</v>
      </c>
      <c r="S231" s="153" t="s">
        <v>176</v>
      </c>
      <c r="T231" s="160"/>
      <c r="V231" s="161">
        <f t="shared" ref="V231:V232" si="89">T231</f>
        <v>0</v>
      </c>
      <c r="X231" s="342"/>
      <c r="Y231" s="342"/>
      <c r="Z231" s="342"/>
    </row>
    <row r="232" spans="1:26" ht="15" hidden="1" customHeight="1">
      <c r="A232" s="153">
        <v>222</v>
      </c>
      <c r="B232" s="153">
        <f t="shared" si="81"/>
        <v>5</v>
      </c>
      <c r="C232" s="154">
        <v>61112</v>
      </c>
      <c r="F232" s="158" t="s">
        <v>176</v>
      </c>
      <c r="G232" s="158"/>
      <c r="H232" s="158" t="s">
        <v>176</v>
      </c>
      <c r="I232" s="163">
        <v>61112</v>
      </c>
      <c r="J232" s="158" t="s">
        <v>176</v>
      </c>
      <c r="K232" s="158" t="s">
        <v>176</v>
      </c>
      <c r="L232" s="158" t="s">
        <v>176</v>
      </c>
      <c r="M232" s="158" t="s">
        <v>176</v>
      </c>
      <c r="N232" s="158" t="s">
        <v>1422</v>
      </c>
      <c r="O232" s="163" t="s">
        <v>318</v>
      </c>
      <c r="P232" s="160"/>
      <c r="R232" s="161">
        <f t="shared" si="88"/>
        <v>0</v>
      </c>
      <c r="S232" s="153" t="s">
        <v>176</v>
      </c>
      <c r="T232" s="160"/>
      <c r="V232" s="161">
        <f t="shared" si="89"/>
        <v>0</v>
      </c>
      <c r="X232" s="342"/>
      <c r="Y232" s="342"/>
      <c r="Z232" s="342"/>
    </row>
    <row r="233" spans="1:26" ht="15" customHeight="1">
      <c r="A233" s="153">
        <v>223</v>
      </c>
      <c r="B233" s="153">
        <f t="shared" si="81"/>
        <v>4</v>
      </c>
      <c r="C233" s="154">
        <v>6112</v>
      </c>
      <c r="D233" s="154" t="s">
        <v>1421</v>
      </c>
      <c r="F233" s="158" t="s">
        <v>176</v>
      </c>
      <c r="G233" s="158"/>
      <c r="H233" s="162">
        <v>6112</v>
      </c>
      <c r="I233" s="158" t="s">
        <v>176</v>
      </c>
      <c r="J233" s="158" t="s">
        <v>176</v>
      </c>
      <c r="K233" s="158" t="s">
        <v>176</v>
      </c>
      <c r="L233" s="158" t="s">
        <v>176</v>
      </c>
      <c r="M233" s="158" t="s">
        <v>176</v>
      </c>
      <c r="N233" s="158"/>
      <c r="O233" s="162" t="s">
        <v>319</v>
      </c>
      <c r="P233" s="160"/>
      <c r="R233" s="161">
        <f>P233-R234-R235-R236-R237-R238-R239-R240-R241-R242-R243-R244</f>
        <v>0</v>
      </c>
      <c r="S233" s="153" t="s">
        <v>176</v>
      </c>
      <c r="T233" s="160"/>
      <c r="V233" s="161">
        <f>T233+V234+V237+V244</f>
        <v>0</v>
      </c>
      <c r="X233" s="342"/>
      <c r="Y233" s="342"/>
      <c r="Z233" s="342"/>
    </row>
    <row r="234" spans="1:26" ht="15" customHeight="1">
      <c r="A234" s="153">
        <v>224</v>
      </c>
      <c r="B234" s="153">
        <f t="shared" si="81"/>
        <v>5</v>
      </c>
      <c r="C234" s="154">
        <v>61121</v>
      </c>
      <c r="D234" s="154" t="s">
        <v>1421</v>
      </c>
      <c r="F234" s="158" t="s">
        <v>176</v>
      </c>
      <c r="G234" s="158"/>
      <c r="H234" s="158" t="s">
        <v>176</v>
      </c>
      <c r="I234" s="163">
        <v>61121</v>
      </c>
      <c r="J234" s="158" t="s">
        <v>176</v>
      </c>
      <c r="K234" s="158" t="s">
        <v>176</v>
      </c>
      <c r="L234" s="158" t="s">
        <v>176</v>
      </c>
      <c r="M234" s="158" t="s">
        <v>176</v>
      </c>
      <c r="N234" s="158"/>
      <c r="O234" s="163" t="s">
        <v>320</v>
      </c>
      <c r="P234" s="160"/>
      <c r="R234" s="161">
        <f>P234-R235-R236</f>
        <v>0</v>
      </c>
      <c r="S234" s="153" t="s">
        <v>176</v>
      </c>
      <c r="T234" s="160"/>
      <c r="V234" s="161">
        <f>T234+V235+V236</f>
        <v>0</v>
      </c>
      <c r="X234" s="342"/>
      <c r="Y234" s="342"/>
      <c r="Z234" s="342"/>
    </row>
    <row r="235" spans="1:26" ht="15" customHeight="1">
      <c r="A235" s="153">
        <v>225</v>
      </c>
      <c r="B235" s="153">
        <f t="shared" si="81"/>
        <v>6</v>
      </c>
      <c r="C235" s="154">
        <v>611211</v>
      </c>
      <c r="D235" s="154" t="s">
        <v>1421</v>
      </c>
      <c r="F235" s="158" t="s">
        <v>176</v>
      </c>
      <c r="G235" s="158"/>
      <c r="H235" s="158" t="s">
        <v>176</v>
      </c>
      <c r="I235" s="158" t="s">
        <v>176</v>
      </c>
      <c r="J235" s="165">
        <v>611211</v>
      </c>
      <c r="K235" s="158" t="s">
        <v>176</v>
      </c>
      <c r="L235" s="158" t="s">
        <v>176</v>
      </c>
      <c r="M235" s="158" t="s">
        <v>176</v>
      </c>
      <c r="N235" s="158"/>
      <c r="O235" s="165" t="s">
        <v>321</v>
      </c>
      <c r="P235" s="160"/>
      <c r="R235" s="161">
        <f t="shared" ref="R235:R236" si="90">P235</f>
        <v>0</v>
      </c>
      <c r="S235" s="153" t="s">
        <v>176</v>
      </c>
      <c r="T235" s="160"/>
      <c r="V235" s="161">
        <f t="shared" ref="V235:V236" si="91">T235</f>
        <v>0</v>
      </c>
      <c r="X235" s="342"/>
      <c r="Y235" s="342"/>
      <c r="Z235" s="342"/>
    </row>
    <row r="236" spans="1:26" ht="15" customHeight="1">
      <c r="A236" s="153">
        <v>226</v>
      </c>
      <c r="B236" s="153">
        <f t="shared" si="81"/>
        <v>6</v>
      </c>
      <c r="C236" s="154">
        <v>611212</v>
      </c>
      <c r="D236" s="154" t="s">
        <v>1421</v>
      </c>
      <c r="F236" s="158" t="s">
        <v>176</v>
      </c>
      <c r="G236" s="158"/>
      <c r="H236" s="158" t="s">
        <v>176</v>
      </c>
      <c r="I236" s="158" t="s">
        <v>176</v>
      </c>
      <c r="J236" s="165">
        <v>611212</v>
      </c>
      <c r="K236" s="158" t="s">
        <v>176</v>
      </c>
      <c r="L236" s="158" t="s">
        <v>176</v>
      </c>
      <c r="M236" s="158" t="s">
        <v>176</v>
      </c>
      <c r="N236" s="158"/>
      <c r="O236" s="165" t="s">
        <v>322</v>
      </c>
      <c r="P236" s="160"/>
      <c r="R236" s="161">
        <f t="shared" si="90"/>
        <v>0</v>
      </c>
      <c r="S236" s="153" t="s">
        <v>176</v>
      </c>
      <c r="T236" s="160"/>
      <c r="V236" s="161">
        <f t="shared" si="91"/>
        <v>0</v>
      </c>
      <c r="X236" s="342"/>
      <c r="Y236" s="342"/>
      <c r="Z236" s="342"/>
    </row>
    <row r="237" spans="1:26" ht="15" customHeight="1">
      <c r="A237" s="153">
        <v>227</v>
      </c>
      <c r="B237" s="153">
        <f t="shared" si="81"/>
        <v>5</v>
      </c>
      <c r="C237" s="154">
        <v>61122</v>
      </c>
      <c r="D237" s="154" t="s">
        <v>1421</v>
      </c>
      <c r="F237" s="158" t="s">
        <v>176</v>
      </c>
      <c r="G237" s="158"/>
      <c r="H237" s="158" t="s">
        <v>176</v>
      </c>
      <c r="I237" s="163">
        <v>61122</v>
      </c>
      <c r="J237" s="158" t="s">
        <v>176</v>
      </c>
      <c r="K237" s="158" t="s">
        <v>176</v>
      </c>
      <c r="L237" s="158" t="s">
        <v>176</v>
      </c>
      <c r="M237" s="158" t="s">
        <v>176</v>
      </c>
      <c r="N237" s="158"/>
      <c r="O237" s="163" t="s">
        <v>323</v>
      </c>
      <c r="P237" s="160"/>
      <c r="R237" s="161">
        <f>P237-R238-R239-R240-R241-R242-R243</f>
        <v>0</v>
      </c>
      <c r="S237" s="153" t="s">
        <v>176</v>
      </c>
      <c r="T237" s="160"/>
      <c r="V237" s="161">
        <f>T237+V238+V239+V240+V243</f>
        <v>0</v>
      </c>
      <c r="X237" s="342"/>
      <c r="Y237" s="342"/>
      <c r="Z237" s="342"/>
    </row>
    <row r="238" spans="1:26" ht="15" customHeight="1">
      <c r="A238" s="153">
        <v>228</v>
      </c>
      <c r="B238" s="153">
        <f t="shared" si="81"/>
        <v>6</v>
      </c>
      <c r="C238" s="154">
        <v>611221</v>
      </c>
      <c r="D238" s="154" t="s">
        <v>1421</v>
      </c>
      <c r="F238" s="158" t="s">
        <v>176</v>
      </c>
      <c r="G238" s="158"/>
      <c r="H238" s="158" t="s">
        <v>176</v>
      </c>
      <c r="I238" s="158" t="s">
        <v>176</v>
      </c>
      <c r="J238" s="165">
        <v>611221</v>
      </c>
      <c r="K238" s="158" t="s">
        <v>176</v>
      </c>
      <c r="L238" s="158" t="s">
        <v>176</v>
      </c>
      <c r="M238" s="158" t="s">
        <v>176</v>
      </c>
      <c r="N238" s="158"/>
      <c r="O238" s="165" t="s">
        <v>324</v>
      </c>
      <c r="P238" s="160"/>
      <c r="R238" s="161">
        <f t="shared" ref="R238:R239" si="92">P238</f>
        <v>0</v>
      </c>
      <c r="S238" s="153" t="s">
        <v>176</v>
      </c>
      <c r="T238" s="160"/>
      <c r="V238" s="161">
        <f t="shared" ref="V238:V239" si="93">T238</f>
        <v>0</v>
      </c>
      <c r="X238" s="342"/>
      <c r="Y238" s="342"/>
      <c r="Z238" s="342"/>
    </row>
    <row r="239" spans="1:26" ht="15" customHeight="1">
      <c r="A239" s="153">
        <v>229</v>
      </c>
      <c r="B239" s="153">
        <f t="shared" si="81"/>
        <v>6</v>
      </c>
      <c r="C239" s="154">
        <v>611222</v>
      </c>
      <c r="D239" s="154" t="s">
        <v>1421</v>
      </c>
      <c r="F239" s="158" t="s">
        <v>176</v>
      </c>
      <c r="G239" s="158"/>
      <c r="H239" s="158" t="s">
        <v>176</v>
      </c>
      <c r="I239" s="158" t="s">
        <v>176</v>
      </c>
      <c r="J239" s="165">
        <v>611222</v>
      </c>
      <c r="K239" s="158" t="s">
        <v>176</v>
      </c>
      <c r="L239" s="158" t="s">
        <v>176</v>
      </c>
      <c r="M239" s="158" t="s">
        <v>176</v>
      </c>
      <c r="N239" s="158"/>
      <c r="O239" s="165" t="s">
        <v>325</v>
      </c>
      <c r="P239" s="160"/>
      <c r="R239" s="161">
        <f t="shared" si="92"/>
        <v>0</v>
      </c>
      <c r="S239" s="153" t="s">
        <v>176</v>
      </c>
      <c r="T239" s="160"/>
      <c r="V239" s="161">
        <f t="shared" si="93"/>
        <v>0</v>
      </c>
      <c r="X239" s="342"/>
      <c r="Y239" s="342"/>
      <c r="Z239" s="342"/>
    </row>
    <row r="240" spans="1:26" ht="15" customHeight="1">
      <c r="A240" s="153">
        <v>230</v>
      </c>
      <c r="B240" s="153">
        <f t="shared" si="81"/>
        <v>6</v>
      </c>
      <c r="C240" s="154">
        <v>611223</v>
      </c>
      <c r="D240" s="154" t="s">
        <v>1421</v>
      </c>
      <c r="F240" s="158" t="s">
        <v>176</v>
      </c>
      <c r="G240" s="158"/>
      <c r="H240" s="158" t="s">
        <v>176</v>
      </c>
      <c r="I240" s="158" t="s">
        <v>176</v>
      </c>
      <c r="J240" s="165">
        <v>611223</v>
      </c>
      <c r="K240" s="158" t="s">
        <v>176</v>
      </c>
      <c r="L240" s="158" t="s">
        <v>176</v>
      </c>
      <c r="M240" s="158" t="s">
        <v>176</v>
      </c>
      <c r="N240" s="158"/>
      <c r="O240" s="165" t="s">
        <v>326</v>
      </c>
      <c r="P240" s="160"/>
      <c r="R240" s="161">
        <f>P240-R241-R242</f>
        <v>0</v>
      </c>
      <c r="S240" s="153" t="s">
        <v>176</v>
      </c>
      <c r="T240" s="160"/>
      <c r="V240" s="161">
        <f>T240+V241+V242</f>
        <v>0</v>
      </c>
      <c r="X240" s="342"/>
      <c r="Y240" s="342"/>
      <c r="Z240" s="342"/>
    </row>
    <row r="241" spans="1:26" ht="15" hidden="1" customHeight="1">
      <c r="A241" s="153">
        <v>231</v>
      </c>
      <c r="B241" s="153">
        <f t="shared" si="81"/>
        <v>7</v>
      </c>
      <c r="C241" s="154">
        <v>6112231</v>
      </c>
      <c r="F241" s="158" t="s">
        <v>176</v>
      </c>
      <c r="G241" s="158"/>
      <c r="H241" s="158" t="s">
        <v>176</v>
      </c>
      <c r="I241" s="158" t="s">
        <v>176</v>
      </c>
      <c r="J241" s="158" t="s">
        <v>176</v>
      </c>
      <c r="K241" s="166">
        <v>6112231</v>
      </c>
      <c r="L241" s="158" t="s">
        <v>176</v>
      </c>
      <c r="M241" s="158" t="s">
        <v>176</v>
      </c>
      <c r="N241" s="158" t="s">
        <v>1422</v>
      </c>
      <c r="O241" s="166" t="s">
        <v>327</v>
      </c>
      <c r="P241" s="160"/>
      <c r="R241" s="161">
        <f t="shared" ref="R241:R242" si="94">P241</f>
        <v>0</v>
      </c>
      <c r="S241" s="153" t="s">
        <v>176</v>
      </c>
      <c r="T241" s="160"/>
      <c r="V241" s="161">
        <f t="shared" ref="V241:V242" si="95">T241</f>
        <v>0</v>
      </c>
      <c r="X241" s="342"/>
      <c r="Y241" s="342"/>
      <c r="Z241" s="342"/>
    </row>
    <row r="242" spans="1:26" ht="15" hidden="1" customHeight="1">
      <c r="A242" s="153">
        <v>232</v>
      </c>
      <c r="B242" s="153">
        <f t="shared" si="81"/>
        <v>7</v>
      </c>
      <c r="C242" s="154">
        <v>6112238</v>
      </c>
      <c r="F242" s="158" t="s">
        <v>176</v>
      </c>
      <c r="G242" s="158"/>
      <c r="H242" s="158" t="s">
        <v>176</v>
      </c>
      <c r="I242" s="158" t="s">
        <v>176</v>
      </c>
      <c r="J242" s="158" t="s">
        <v>176</v>
      </c>
      <c r="K242" s="166">
        <v>6112238</v>
      </c>
      <c r="L242" s="158" t="s">
        <v>176</v>
      </c>
      <c r="M242" s="158" t="s">
        <v>176</v>
      </c>
      <c r="N242" s="158" t="s">
        <v>1422</v>
      </c>
      <c r="O242" s="166" t="s">
        <v>328</v>
      </c>
      <c r="P242" s="160"/>
      <c r="R242" s="161">
        <f t="shared" si="94"/>
        <v>0</v>
      </c>
      <c r="S242" s="153" t="s">
        <v>176</v>
      </c>
      <c r="T242" s="160"/>
      <c r="V242" s="161">
        <f t="shared" si="95"/>
        <v>0</v>
      </c>
      <c r="X242" s="342"/>
      <c r="Y242" s="342"/>
      <c r="Z242" s="342"/>
    </row>
    <row r="243" spans="1:26" ht="15" customHeight="1">
      <c r="A243" s="153">
        <v>233</v>
      </c>
      <c r="B243" s="153">
        <f t="shared" si="81"/>
        <v>6</v>
      </c>
      <c r="C243" s="154">
        <v>611228</v>
      </c>
      <c r="D243" s="154" t="s">
        <v>1421</v>
      </c>
      <c r="F243" s="158" t="s">
        <v>176</v>
      </c>
      <c r="G243" s="158"/>
      <c r="H243" s="158" t="s">
        <v>176</v>
      </c>
      <c r="I243" s="158" t="s">
        <v>176</v>
      </c>
      <c r="J243" s="165">
        <v>611228</v>
      </c>
      <c r="K243" s="158" t="s">
        <v>176</v>
      </c>
      <c r="L243" s="158" t="s">
        <v>176</v>
      </c>
      <c r="M243" s="158" t="s">
        <v>176</v>
      </c>
      <c r="N243" s="158"/>
      <c r="O243" s="165" t="s">
        <v>329</v>
      </c>
      <c r="P243" s="160"/>
      <c r="R243" s="161">
        <f>P243</f>
        <v>0</v>
      </c>
      <c r="S243" s="153" t="s">
        <v>176</v>
      </c>
      <c r="T243" s="160"/>
      <c r="V243" s="161">
        <f>T243</f>
        <v>0</v>
      </c>
      <c r="X243" s="342"/>
      <c r="Y243" s="342"/>
      <c r="Z243" s="342"/>
    </row>
    <row r="244" spans="1:26" ht="15" customHeight="1">
      <c r="A244" s="153">
        <v>234</v>
      </c>
      <c r="B244" s="153">
        <f t="shared" si="81"/>
        <v>5</v>
      </c>
      <c r="C244" s="154">
        <v>61123</v>
      </c>
      <c r="D244" s="154" t="s">
        <v>1421</v>
      </c>
      <c r="F244" s="158" t="s">
        <v>176</v>
      </c>
      <c r="G244" s="158"/>
      <c r="H244" s="158" t="s">
        <v>176</v>
      </c>
      <c r="I244" s="163">
        <v>61123</v>
      </c>
      <c r="J244" s="158" t="s">
        <v>176</v>
      </c>
      <c r="K244" s="158" t="s">
        <v>176</v>
      </c>
      <c r="L244" s="158" t="s">
        <v>176</v>
      </c>
      <c r="M244" s="158" t="s">
        <v>176</v>
      </c>
      <c r="N244" s="158"/>
      <c r="O244" s="163" t="s">
        <v>330</v>
      </c>
      <c r="P244" s="160"/>
      <c r="R244" s="161">
        <f>P244</f>
        <v>0</v>
      </c>
      <c r="S244" s="153" t="s">
        <v>176</v>
      </c>
      <c r="T244" s="160"/>
      <c r="V244" s="161">
        <f>T244</f>
        <v>0</v>
      </c>
      <c r="X244" s="342"/>
      <c r="Y244" s="342"/>
      <c r="Z244" s="342"/>
    </row>
    <row r="245" spans="1:26" ht="15" customHeight="1">
      <c r="A245" s="153">
        <v>235</v>
      </c>
      <c r="B245" s="153">
        <f t="shared" si="81"/>
        <v>4</v>
      </c>
      <c r="C245" s="154">
        <v>6113</v>
      </c>
      <c r="D245" s="154" t="s">
        <v>1421</v>
      </c>
      <c r="F245" s="158" t="s">
        <v>176</v>
      </c>
      <c r="G245" s="158"/>
      <c r="H245" s="162">
        <v>6113</v>
      </c>
      <c r="I245" s="158" t="s">
        <v>176</v>
      </c>
      <c r="J245" s="158" t="s">
        <v>176</v>
      </c>
      <c r="K245" s="158" t="s">
        <v>176</v>
      </c>
      <c r="L245" s="158" t="s">
        <v>176</v>
      </c>
      <c r="M245" s="158" t="s">
        <v>176</v>
      </c>
      <c r="N245" s="158"/>
      <c r="O245" s="162" t="s">
        <v>331</v>
      </c>
      <c r="P245" s="160"/>
      <c r="R245" s="161">
        <f>P245</f>
        <v>0</v>
      </c>
      <c r="S245" s="153" t="s">
        <v>176</v>
      </c>
      <c r="T245" s="160"/>
      <c r="V245" s="161">
        <f>T245</f>
        <v>0</v>
      </c>
      <c r="X245" s="342"/>
      <c r="Y245" s="342"/>
      <c r="Z245" s="342"/>
    </row>
    <row r="246" spans="1:26" ht="15" customHeight="1">
      <c r="A246" s="153">
        <v>236</v>
      </c>
      <c r="B246" s="153">
        <f t="shared" si="81"/>
        <v>4</v>
      </c>
      <c r="C246" s="154">
        <v>6114</v>
      </c>
      <c r="D246" s="154" t="s">
        <v>1421</v>
      </c>
      <c r="F246" s="158" t="s">
        <v>176</v>
      </c>
      <c r="G246" s="158"/>
      <c r="H246" s="162">
        <v>6114</v>
      </c>
      <c r="I246" s="158" t="s">
        <v>176</v>
      </c>
      <c r="J246" s="158" t="s">
        <v>176</v>
      </c>
      <c r="K246" s="158" t="s">
        <v>176</v>
      </c>
      <c r="L246" s="158" t="s">
        <v>176</v>
      </c>
      <c r="M246" s="158" t="s">
        <v>176</v>
      </c>
      <c r="N246" s="158"/>
      <c r="O246" s="162" t="s">
        <v>332</v>
      </c>
      <c r="P246" s="160"/>
      <c r="R246" s="161">
        <f>P246-R247-R248</f>
        <v>0</v>
      </c>
      <c r="S246" s="153" t="s">
        <v>176</v>
      </c>
      <c r="T246" s="160"/>
      <c r="V246" s="161">
        <f>T246+V247+V248</f>
        <v>0</v>
      </c>
      <c r="X246" s="342"/>
      <c r="Y246" s="342"/>
      <c r="Z246" s="342"/>
    </row>
    <row r="247" spans="1:26" ht="15" hidden="1" customHeight="1">
      <c r="A247" s="153">
        <v>237</v>
      </c>
      <c r="B247" s="153">
        <f t="shared" si="81"/>
        <v>5</v>
      </c>
      <c r="C247" s="154">
        <v>61141</v>
      </c>
      <c r="F247" s="158" t="s">
        <v>176</v>
      </c>
      <c r="G247" s="158"/>
      <c r="H247" s="158" t="s">
        <v>176</v>
      </c>
      <c r="I247" s="163">
        <v>61141</v>
      </c>
      <c r="J247" s="158" t="s">
        <v>176</v>
      </c>
      <c r="K247" s="158" t="s">
        <v>176</v>
      </c>
      <c r="L247" s="158" t="s">
        <v>176</v>
      </c>
      <c r="M247" s="158" t="s">
        <v>176</v>
      </c>
      <c r="N247" s="158" t="s">
        <v>1422</v>
      </c>
      <c r="O247" s="163" t="s">
        <v>236</v>
      </c>
      <c r="P247" s="160"/>
      <c r="R247" s="161">
        <f t="shared" ref="R247:R248" si="96">P247</f>
        <v>0</v>
      </c>
      <c r="S247" s="153" t="s">
        <v>176</v>
      </c>
      <c r="T247" s="160"/>
      <c r="V247" s="161">
        <f t="shared" ref="V247:V248" si="97">T247</f>
        <v>0</v>
      </c>
      <c r="X247" s="342"/>
      <c r="Y247" s="342"/>
      <c r="Z247" s="342"/>
    </row>
    <row r="248" spans="1:26" ht="15" hidden="1" customHeight="1">
      <c r="A248" s="153">
        <v>238</v>
      </c>
      <c r="B248" s="153">
        <f t="shared" si="81"/>
        <v>5</v>
      </c>
      <c r="C248" s="154">
        <v>61142</v>
      </c>
      <c r="F248" s="158" t="s">
        <v>176</v>
      </c>
      <c r="G248" s="158"/>
      <c r="H248" s="158" t="s">
        <v>176</v>
      </c>
      <c r="I248" s="163">
        <v>61142</v>
      </c>
      <c r="J248" s="158" t="s">
        <v>176</v>
      </c>
      <c r="K248" s="158" t="s">
        <v>176</v>
      </c>
      <c r="L248" s="158" t="s">
        <v>176</v>
      </c>
      <c r="M248" s="158" t="s">
        <v>176</v>
      </c>
      <c r="N248" s="158" t="s">
        <v>1422</v>
      </c>
      <c r="O248" s="163" t="s">
        <v>318</v>
      </c>
      <c r="P248" s="160"/>
      <c r="R248" s="161">
        <f t="shared" si="96"/>
        <v>0</v>
      </c>
      <c r="S248" s="153" t="s">
        <v>176</v>
      </c>
      <c r="T248" s="160"/>
      <c r="V248" s="161">
        <f t="shared" si="97"/>
        <v>0</v>
      </c>
      <c r="X248" s="342"/>
      <c r="Y248" s="342"/>
      <c r="Z248" s="342"/>
    </row>
    <row r="249" spans="1:26" ht="15" customHeight="1">
      <c r="A249" s="153">
        <v>239</v>
      </c>
      <c r="B249" s="153">
        <f t="shared" si="81"/>
        <v>4</v>
      </c>
      <c r="C249" s="154">
        <v>6115</v>
      </c>
      <c r="D249" s="154" t="s">
        <v>1421</v>
      </c>
      <c r="F249" s="158" t="s">
        <v>176</v>
      </c>
      <c r="G249" s="158"/>
      <c r="H249" s="162">
        <v>6115</v>
      </c>
      <c r="I249" s="158" t="s">
        <v>176</v>
      </c>
      <c r="J249" s="158" t="s">
        <v>176</v>
      </c>
      <c r="K249" s="158" t="s">
        <v>176</v>
      </c>
      <c r="L249" s="158" t="s">
        <v>176</v>
      </c>
      <c r="M249" s="158" t="s">
        <v>176</v>
      </c>
      <c r="N249" s="158"/>
      <c r="O249" s="162" t="s">
        <v>333</v>
      </c>
      <c r="P249" s="160"/>
      <c r="R249" s="161">
        <f>P249-R250-R251-R252-R253-R254-R255-R256-R257-R258-R259-R260</f>
        <v>0</v>
      </c>
      <c r="S249" s="153" t="s">
        <v>176</v>
      </c>
      <c r="T249" s="160"/>
      <c r="V249" s="161">
        <f>T249+V250+V253+V260</f>
        <v>0</v>
      </c>
      <c r="X249" s="342"/>
      <c r="Y249" s="342"/>
      <c r="Z249" s="342"/>
    </row>
    <row r="250" spans="1:26" ht="15" customHeight="1">
      <c r="A250" s="153">
        <v>240</v>
      </c>
      <c r="B250" s="153">
        <f t="shared" si="81"/>
        <v>5</v>
      </c>
      <c r="C250" s="154">
        <v>61151</v>
      </c>
      <c r="D250" s="154" t="s">
        <v>1421</v>
      </c>
      <c r="F250" s="158" t="s">
        <v>176</v>
      </c>
      <c r="G250" s="158"/>
      <c r="H250" s="158" t="s">
        <v>176</v>
      </c>
      <c r="I250" s="163">
        <v>61151</v>
      </c>
      <c r="J250" s="158" t="s">
        <v>176</v>
      </c>
      <c r="K250" s="158" t="s">
        <v>176</v>
      </c>
      <c r="L250" s="158" t="s">
        <v>176</v>
      </c>
      <c r="M250" s="158" t="s">
        <v>176</v>
      </c>
      <c r="N250" s="158"/>
      <c r="O250" s="163" t="s">
        <v>320</v>
      </c>
      <c r="P250" s="160"/>
      <c r="R250" s="161">
        <f>P250-R251-R252</f>
        <v>0</v>
      </c>
      <c r="S250" s="153" t="s">
        <v>176</v>
      </c>
      <c r="T250" s="160"/>
      <c r="V250" s="161">
        <f>T250+V251+V252</f>
        <v>0</v>
      </c>
      <c r="X250" s="342"/>
      <c r="Y250" s="342"/>
      <c r="Z250" s="342"/>
    </row>
    <row r="251" spans="1:26" ht="15" hidden="1" customHeight="1">
      <c r="A251" s="153">
        <v>241</v>
      </c>
      <c r="B251" s="153">
        <f t="shared" si="81"/>
        <v>6</v>
      </c>
      <c r="C251" s="154">
        <v>611511</v>
      </c>
      <c r="F251" s="158" t="s">
        <v>176</v>
      </c>
      <c r="G251" s="158"/>
      <c r="H251" s="158" t="s">
        <v>176</v>
      </c>
      <c r="I251" s="158" t="s">
        <v>176</v>
      </c>
      <c r="J251" s="165">
        <v>611511</v>
      </c>
      <c r="K251" s="158" t="s">
        <v>176</v>
      </c>
      <c r="L251" s="158" t="s">
        <v>176</v>
      </c>
      <c r="M251" s="158" t="s">
        <v>176</v>
      </c>
      <c r="N251" s="158" t="s">
        <v>1422</v>
      </c>
      <c r="O251" s="165" t="s">
        <v>321</v>
      </c>
      <c r="P251" s="160"/>
      <c r="R251" s="161">
        <f t="shared" ref="R251:R252" si="98">P251</f>
        <v>0</v>
      </c>
      <c r="S251" s="153" t="s">
        <v>176</v>
      </c>
      <c r="T251" s="160"/>
      <c r="V251" s="161">
        <f t="shared" ref="V251:V252" si="99">T251</f>
        <v>0</v>
      </c>
      <c r="X251" s="342"/>
      <c r="Y251" s="342"/>
      <c r="Z251" s="342"/>
    </row>
    <row r="252" spans="1:26" ht="15" hidden="1" customHeight="1">
      <c r="A252" s="153">
        <v>242</v>
      </c>
      <c r="B252" s="153">
        <f t="shared" si="81"/>
        <v>6</v>
      </c>
      <c r="C252" s="154">
        <v>611512</v>
      </c>
      <c r="F252" s="158" t="s">
        <v>176</v>
      </c>
      <c r="G252" s="158"/>
      <c r="H252" s="158" t="s">
        <v>176</v>
      </c>
      <c r="I252" s="158" t="s">
        <v>176</v>
      </c>
      <c r="J252" s="165">
        <v>611512</v>
      </c>
      <c r="K252" s="158" t="s">
        <v>176</v>
      </c>
      <c r="L252" s="158" t="s">
        <v>176</v>
      </c>
      <c r="M252" s="158" t="s">
        <v>176</v>
      </c>
      <c r="N252" s="158" t="s">
        <v>1422</v>
      </c>
      <c r="O252" s="165" t="s">
        <v>322</v>
      </c>
      <c r="P252" s="160"/>
      <c r="R252" s="161">
        <f t="shared" si="98"/>
        <v>0</v>
      </c>
      <c r="S252" s="153" t="s">
        <v>176</v>
      </c>
      <c r="T252" s="160"/>
      <c r="V252" s="161">
        <f t="shared" si="99"/>
        <v>0</v>
      </c>
      <c r="X252" s="342"/>
      <c r="Y252" s="342"/>
      <c r="Z252" s="342"/>
    </row>
    <row r="253" spans="1:26" ht="15" customHeight="1">
      <c r="A253" s="153">
        <v>243</v>
      </c>
      <c r="B253" s="153">
        <f t="shared" si="81"/>
        <v>5</v>
      </c>
      <c r="C253" s="154">
        <v>61152</v>
      </c>
      <c r="D253" s="154" t="s">
        <v>1421</v>
      </c>
      <c r="F253" s="158" t="s">
        <v>176</v>
      </c>
      <c r="G253" s="158"/>
      <c r="H253" s="158" t="s">
        <v>176</v>
      </c>
      <c r="I253" s="163">
        <v>61152</v>
      </c>
      <c r="J253" s="158" t="s">
        <v>176</v>
      </c>
      <c r="K253" s="158" t="s">
        <v>176</v>
      </c>
      <c r="L253" s="158" t="s">
        <v>176</v>
      </c>
      <c r="M253" s="158" t="s">
        <v>176</v>
      </c>
      <c r="N253" s="158"/>
      <c r="O253" s="163" t="s">
        <v>323</v>
      </c>
      <c r="P253" s="160"/>
      <c r="R253" s="161">
        <f>P253-R254-R255-R256-R257-R258-R259</f>
        <v>0</v>
      </c>
      <c r="S253" s="153" t="s">
        <v>176</v>
      </c>
      <c r="T253" s="160"/>
      <c r="V253" s="161">
        <f>T253+V254+V255+V256+V257</f>
        <v>0</v>
      </c>
      <c r="X253" s="342"/>
      <c r="Y253" s="342"/>
      <c r="Z253" s="342"/>
    </row>
    <row r="254" spans="1:26" ht="15" customHeight="1">
      <c r="A254" s="153">
        <v>244</v>
      </c>
      <c r="B254" s="153">
        <f t="shared" si="81"/>
        <v>6</v>
      </c>
      <c r="C254" s="154">
        <v>611521</v>
      </c>
      <c r="D254" s="154" t="s">
        <v>1421</v>
      </c>
      <c r="F254" s="158" t="s">
        <v>176</v>
      </c>
      <c r="G254" s="158"/>
      <c r="H254" s="158" t="s">
        <v>176</v>
      </c>
      <c r="I254" s="158" t="s">
        <v>176</v>
      </c>
      <c r="J254" s="165">
        <v>611521</v>
      </c>
      <c r="K254" s="158" t="s">
        <v>176</v>
      </c>
      <c r="L254" s="158" t="s">
        <v>176</v>
      </c>
      <c r="M254" s="158" t="s">
        <v>176</v>
      </c>
      <c r="N254" s="158"/>
      <c r="O254" s="165" t="s">
        <v>324</v>
      </c>
      <c r="P254" s="160"/>
      <c r="R254" s="161">
        <f t="shared" ref="R254:R256" si="100">P254</f>
        <v>0</v>
      </c>
      <c r="S254" s="153" t="s">
        <v>176</v>
      </c>
      <c r="T254" s="160"/>
      <c r="V254" s="161">
        <f t="shared" ref="V254:V256" si="101">T254</f>
        <v>0</v>
      </c>
      <c r="X254" s="342"/>
      <c r="Y254" s="342"/>
      <c r="Z254" s="342"/>
    </row>
    <row r="255" spans="1:26" ht="15" customHeight="1">
      <c r="A255" s="153">
        <v>245</v>
      </c>
      <c r="B255" s="153">
        <f t="shared" si="81"/>
        <v>6</v>
      </c>
      <c r="C255" s="154">
        <v>611522</v>
      </c>
      <c r="D255" s="154" t="s">
        <v>1421</v>
      </c>
      <c r="F255" s="158" t="s">
        <v>176</v>
      </c>
      <c r="G255" s="158"/>
      <c r="H255" s="158" t="s">
        <v>176</v>
      </c>
      <c r="I255" s="158" t="s">
        <v>176</v>
      </c>
      <c r="J255" s="165">
        <v>611522</v>
      </c>
      <c r="K255" s="158" t="s">
        <v>176</v>
      </c>
      <c r="L255" s="158" t="s">
        <v>176</v>
      </c>
      <c r="M255" s="158" t="s">
        <v>176</v>
      </c>
      <c r="N255" s="158"/>
      <c r="O255" s="165" t="s">
        <v>325</v>
      </c>
      <c r="P255" s="160"/>
      <c r="R255" s="161">
        <f t="shared" si="100"/>
        <v>0</v>
      </c>
      <c r="S255" s="153" t="s">
        <v>176</v>
      </c>
      <c r="T255" s="160"/>
      <c r="V255" s="161">
        <f t="shared" si="101"/>
        <v>0</v>
      </c>
      <c r="X255" s="342"/>
      <c r="Y255" s="342"/>
      <c r="Z255" s="342"/>
    </row>
    <row r="256" spans="1:26" ht="15" customHeight="1">
      <c r="A256" s="153">
        <v>246</v>
      </c>
      <c r="B256" s="153">
        <f t="shared" si="81"/>
        <v>6</v>
      </c>
      <c r="C256" s="154">
        <v>611523</v>
      </c>
      <c r="D256" s="154" t="s">
        <v>1421</v>
      </c>
      <c r="F256" s="158" t="s">
        <v>176</v>
      </c>
      <c r="G256" s="158"/>
      <c r="H256" s="158" t="s">
        <v>176</v>
      </c>
      <c r="I256" s="158" t="s">
        <v>176</v>
      </c>
      <c r="J256" s="165">
        <v>611523</v>
      </c>
      <c r="K256" s="158" t="s">
        <v>176</v>
      </c>
      <c r="L256" s="158" t="s">
        <v>176</v>
      </c>
      <c r="M256" s="158" t="s">
        <v>176</v>
      </c>
      <c r="N256" s="158"/>
      <c r="O256" s="165" t="s">
        <v>326</v>
      </c>
      <c r="P256" s="160"/>
      <c r="R256" s="161">
        <f t="shared" si="100"/>
        <v>0</v>
      </c>
      <c r="S256" s="153" t="s">
        <v>176</v>
      </c>
      <c r="T256" s="160"/>
      <c r="V256" s="161">
        <f t="shared" si="101"/>
        <v>0</v>
      </c>
      <c r="X256" s="342"/>
      <c r="Y256" s="342"/>
      <c r="Z256" s="342"/>
    </row>
    <row r="257" spans="1:26" ht="15" customHeight="1">
      <c r="A257" s="153">
        <v>247</v>
      </c>
      <c r="B257" s="153">
        <f t="shared" si="81"/>
        <v>6</v>
      </c>
      <c r="C257" s="154">
        <v>611528</v>
      </c>
      <c r="D257" s="154" t="s">
        <v>1421</v>
      </c>
      <c r="F257" s="158" t="s">
        <v>176</v>
      </c>
      <c r="G257" s="158"/>
      <c r="H257" s="158" t="s">
        <v>176</v>
      </c>
      <c r="I257" s="158" t="s">
        <v>176</v>
      </c>
      <c r="J257" s="165">
        <v>611528</v>
      </c>
      <c r="K257" s="158" t="s">
        <v>176</v>
      </c>
      <c r="L257" s="158" t="s">
        <v>176</v>
      </c>
      <c r="M257" s="158" t="s">
        <v>176</v>
      </c>
      <c r="N257" s="158"/>
      <c r="O257" s="165" t="s">
        <v>329</v>
      </c>
      <c r="P257" s="160"/>
      <c r="R257" s="161">
        <f>P257-R258-R259</f>
        <v>0</v>
      </c>
      <c r="S257" s="153" t="s">
        <v>176</v>
      </c>
      <c r="T257" s="160"/>
      <c r="V257" s="161">
        <f>T257+V258+V259</f>
        <v>0</v>
      </c>
      <c r="X257" s="342"/>
      <c r="Y257" s="342"/>
      <c r="Z257" s="342"/>
    </row>
    <row r="258" spans="1:26" ht="15" hidden="1" customHeight="1">
      <c r="A258" s="153">
        <v>248</v>
      </c>
      <c r="B258" s="153">
        <f t="shared" si="81"/>
        <v>7</v>
      </c>
      <c r="C258" s="154">
        <v>6115281</v>
      </c>
      <c r="F258" s="158" t="s">
        <v>176</v>
      </c>
      <c r="G258" s="158"/>
      <c r="H258" s="158" t="s">
        <v>176</v>
      </c>
      <c r="I258" s="158" t="s">
        <v>176</v>
      </c>
      <c r="J258" s="158" t="s">
        <v>176</v>
      </c>
      <c r="K258" s="166">
        <v>6115281</v>
      </c>
      <c r="L258" s="158" t="s">
        <v>176</v>
      </c>
      <c r="M258" s="158" t="s">
        <v>176</v>
      </c>
      <c r="N258" s="158" t="s">
        <v>1422</v>
      </c>
      <c r="O258" s="166" t="s">
        <v>334</v>
      </c>
      <c r="P258" s="160"/>
      <c r="R258" s="161">
        <f t="shared" ref="R258:R259" si="102">P258</f>
        <v>0</v>
      </c>
      <c r="S258" s="153" t="s">
        <v>176</v>
      </c>
      <c r="T258" s="160"/>
      <c r="V258" s="161">
        <f t="shared" ref="V258:V259" si="103">T258</f>
        <v>0</v>
      </c>
      <c r="X258" s="342"/>
      <c r="Y258" s="342"/>
      <c r="Z258" s="342"/>
    </row>
    <row r="259" spans="1:26" ht="15" hidden="1" customHeight="1">
      <c r="A259" s="153">
        <v>249</v>
      </c>
      <c r="B259" s="153">
        <f t="shared" si="81"/>
        <v>7</v>
      </c>
      <c r="C259" s="154">
        <v>6115288</v>
      </c>
      <c r="F259" s="158" t="s">
        <v>176</v>
      </c>
      <c r="G259" s="158"/>
      <c r="H259" s="158" t="s">
        <v>176</v>
      </c>
      <c r="I259" s="158" t="s">
        <v>176</v>
      </c>
      <c r="J259" s="158" t="s">
        <v>176</v>
      </c>
      <c r="K259" s="166">
        <v>6115288</v>
      </c>
      <c r="L259" s="158" t="s">
        <v>176</v>
      </c>
      <c r="M259" s="158" t="s">
        <v>176</v>
      </c>
      <c r="N259" s="158" t="s">
        <v>1422</v>
      </c>
      <c r="O259" s="166" t="s">
        <v>335</v>
      </c>
      <c r="P259" s="160"/>
      <c r="R259" s="161">
        <f t="shared" si="102"/>
        <v>0</v>
      </c>
      <c r="S259" s="153" t="s">
        <v>176</v>
      </c>
      <c r="T259" s="160"/>
      <c r="V259" s="161">
        <f t="shared" si="103"/>
        <v>0</v>
      </c>
      <c r="X259" s="342"/>
      <c r="Y259" s="342"/>
      <c r="Z259" s="342"/>
    </row>
    <row r="260" spans="1:26" ht="15" customHeight="1">
      <c r="A260" s="153">
        <v>250</v>
      </c>
      <c r="B260" s="153">
        <f t="shared" si="81"/>
        <v>5</v>
      </c>
      <c r="C260" s="154">
        <v>61153</v>
      </c>
      <c r="D260" s="154" t="s">
        <v>1421</v>
      </c>
      <c r="F260" s="158" t="s">
        <v>176</v>
      </c>
      <c r="G260" s="158"/>
      <c r="H260" s="158" t="s">
        <v>176</v>
      </c>
      <c r="I260" s="163">
        <v>61153</v>
      </c>
      <c r="J260" s="158" t="s">
        <v>176</v>
      </c>
      <c r="K260" s="158" t="s">
        <v>176</v>
      </c>
      <c r="L260" s="158" t="s">
        <v>176</v>
      </c>
      <c r="M260" s="158" t="s">
        <v>176</v>
      </c>
      <c r="N260" s="158"/>
      <c r="O260" s="163" t="s">
        <v>330</v>
      </c>
      <c r="P260" s="160"/>
      <c r="R260" s="161">
        <f>P260</f>
        <v>0</v>
      </c>
      <c r="S260" s="153" t="s">
        <v>176</v>
      </c>
      <c r="T260" s="160"/>
      <c r="V260" s="161">
        <f>T260</f>
        <v>0</v>
      </c>
      <c r="X260" s="342"/>
      <c r="Y260" s="342"/>
      <c r="Z260" s="342"/>
    </row>
    <row r="261" spans="1:26" ht="15" customHeight="1">
      <c r="A261" s="153">
        <v>251</v>
      </c>
      <c r="B261" s="153">
        <f t="shared" si="81"/>
        <v>4</v>
      </c>
      <c r="C261" s="154">
        <v>6116</v>
      </c>
      <c r="D261" s="154" t="s">
        <v>1421</v>
      </c>
      <c r="F261" s="158" t="s">
        <v>176</v>
      </c>
      <c r="G261" s="158"/>
      <c r="H261" s="162">
        <v>6116</v>
      </c>
      <c r="I261" s="158" t="s">
        <v>176</v>
      </c>
      <c r="J261" s="158" t="s">
        <v>176</v>
      </c>
      <c r="K261" s="158" t="s">
        <v>176</v>
      </c>
      <c r="L261" s="158" t="s">
        <v>176</v>
      </c>
      <c r="M261" s="158" t="s">
        <v>176</v>
      </c>
      <c r="N261" s="158"/>
      <c r="O261" s="162" t="s">
        <v>336</v>
      </c>
      <c r="P261" s="160"/>
      <c r="R261" s="161">
        <f>P261</f>
        <v>0</v>
      </c>
      <c r="S261" s="153" t="s">
        <v>176</v>
      </c>
      <c r="T261" s="160"/>
      <c r="V261" s="161">
        <f>T261</f>
        <v>0</v>
      </c>
      <c r="X261" s="342"/>
      <c r="Y261" s="342"/>
      <c r="Z261" s="342"/>
    </row>
    <row r="262" spans="1:26" ht="15" customHeight="1">
      <c r="A262" s="153">
        <v>252</v>
      </c>
      <c r="B262" s="153">
        <f t="shared" si="81"/>
        <v>3</v>
      </c>
      <c r="C262" s="154">
        <v>612</v>
      </c>
      <c r="D262" s="154" t="s">
        <v>1421</v>
      </c>
      <c r="F262" s="158" t="s">
        <v>176</v>
      </c>
      <c r="G262" s="159">
        <v>612</v>
      </c>
      <c r="H262" s="158" t="s">
        <v>176</v>
      </c>
      <c r="I262" s="158" t="s">
        <v>176</v>
      </c>
      <c r="J262" s="158" t="s">
        <v>176</v>
      </c>
      <c r="K262" s="158" t="s">
        <v>176</v>
      </c>
      <c r="L262" s="158" t="s">
        <v>176</v>
      </c>
      <c r="M262" s="158" t="s">
        <v>176</v>
      </c>
      <c r="N262" s="158"/>
      <c r="O262" s="159" t="s">
        <v>337</v>
      </c>
      <c r="P262" s="160"/>
      <c r="R262" s="161">
        <f>P262-SUM(R263:R373)</f>
        <v>0</v>
      </c>
      <c r="S262" s="153" t="s">
        <v>176</v>
      </c>
      <c r="T262" s="160"/>
      <c r="V262" s="161">
        <f>T262+V263+V332+V358+V373</f>
        <v>0</v>
      </c>
      <c r="X262" s="342"/>
      <c r="Y262" s="342"/>
      <c r="Z262" s="342"/>
    </row>
    <row r="263" spans="1:26" ht="15" customHeight="1">
      <c r="A263" s="153">
        <v>253</v>
      </c>
      <c r="B263" s="153">
        <f t="shared" si="81"/>
        <v>4</v>
      </c>
      <c r="C263" s="154">
        <v>6121</v>
      </c>
      <c r="D263" s="154" t="s">
        <v>1421</v>
      </c>
      <c r="F263" s="158" t="s">
        <v>176</v>
      </c>
      <c r="G263" s="158"/>
      <c r="H263" s="162">
        <v>6121</v>
      </c>
      <c r="I263" s="158" t="s">
        <v>176</v>
      </c>
      <c r="J263" s="158" t="s">
        <v>176</v>
      </c>
      <c r="K263" s="158" t="s">
        <v>176</v>
      </c>
      <c r="L263" s="158" t="s">
        <v>176</v>
      </c>
      <c r="M263" s="158" t="s">
        <v>176</v>
      </c>
      <c r="N263" s="158"/>
      <c r="O263" s="162" t="s">
        <v>338</v>
      </c>
      <c r="P263" s="160"/>
      <c r="R263" s="161">
        <f>P263-R264-R265-R266-R267-R268-R269-R270-R271-R272-R273-R274-R275-R276-R277-R278-R279-R280-R281-R282-R283-R284-R285-R286-R287-R288-R289-R290-R291-R292-R293-R294-R295-R296-R297-R298-R299-R300-R301-R302-R303-R304-R305-R306-R307-R308-R309-R310-R311-R312-R313-R314-R315-R316-R317-R318-R319-R320-R321-R322-R323-R324-R325-R326-R327-R328-R329-R330-R331</f>
        <v>0</v>
      </c>
      <c r="S263" s="153" t="s">
        <v>176</v>
      </c>
      <c r="T263" s="160"/>
      <c r="V263" s="161">
        <f>T263+V264+V280+V284+V285+V289+V294+V331</f>
        <v>0</v>
      </c>
      <c r="X263" s="342"/>
      <c r="Y263" s="342"/>
      <c r="Z263" s="342"/>
    </row>
    <row r="264" spans="1:26" ht="15" customHeight="1">
      <c r="A264" s="153">
        <v>254</v>
      </c>
      <c r="B264" s="153">
        <f t="shared" si="81"/>
        <v>5</v>
      </c>
      <c r="C264" s="154">
        <v>61211</v>
      </c>
      <c r="D264" s="154" t="s">
        <v>1421</v>
      </c>
      <c r="F264" s="158" t="s">
        <v>176</v>
      </c>
      <c r="G264" s="158"/>
      <c r="H264" s="158" t="s">
        <v>176</v>
      </c>
      <c r="I264" s="163">
        <v>61211</v>
      </c>
      <c r="J264" s="158" t="s">
        <v>176</v>
      </c>
      <c r="K264" s="158" t="s">
        <v>176</v>
      </c>
      <c r="L264" s="158" t="s">
        <v>176</v>
      </c>
      <c r="M264" s="158" t="s">
        <v>176</v>
      </c>
      <c r="N264" s="158"/>
      <c r="O264" s="163" t="s">
        <v>339</v>
      </c>
      <c r="P264" s="160"/>
      <c r="R264" s="161">
        <f>P264-R265-R266-R267-R268-R269-R270-R271-R272-R273-R274-R275-R276-R277-R278-R279</f>
        <v>0</v>
      </c>
      <c r="S264" s="153" t="s">
        <v>176</v>
      </c>
      <c r="T264" s="160"/>
      <c r="V264" s="161">
        <f>T264+V265+V270+V274+V278+V279</f>
        <v>0</v>
      </c>
      <c r="X264" s="342"/>
      <c r="Y264" s="342"/>
      <c r="Z264" s="342"/>
    </row>
    <row r="265" spans="1:26" ht="15" customHeight="1">
      <c r="A265" s="153">
        <v>255</v>
      </c>
      <c r="B265" s="153">
        <f t="shared" si="81"/>
        <v>6</v>
      </c>
      <c r="C265" s="154">
        <v>612111</v>
      </c>
      <c r="D265" s="154" t="s">
        <v>1421</v>
      </c>
      <c r="F265" s="158" t="s">
        <v>176</v>
      </c>
      <c r="G265" s="158"/>
      <c r="H265" s="158" t="s">
        <v>176</v>
      </c>
      <c r="I265" s="158" t="s">
        <v>176</v>
      </c>
      <c r="J265" s="165">
        <v>612111</v>
      </c>
      <c r="K265" s="158" t="s">
        <v>176</v>
      </c>
      <c r="L265" s="158" t="s">
        <v>176</v>
      </c>
      <c r="M265" s="158" t="s">
        <v>176</v>
      </c>
      <c r="N265" s="158"/>
      <c r="O265" s="165" t="s">
        <v>340</v>
      </c>
      <c r="P265" s="160"/>
      <c r="R265" s="161">
        <f>P265-R266-R267-R268-R269</f>
        <v>0</v>
      </c>
      <c r="S265" s="153" t="s">
        <v>176</v>
      </c>
      <c r="T265" s="160"/>
      <c r="V265" s="161">
        <f>T265+V266+V267+V268+V269</f>
        <v>0</v>
      </c>
      <c r="X265" s="342"/>
      <c r="Y265" s="342"/>
      <c r="Z265" s="342"/>
    </row>
    <row r="266" spans="1:26" ht="15" customHeight="1">
      <c r="A266" s="153">
        <v>256</v>
      </c>
      <c r="B266" s="153">
        <f t="shared" si="81"/>
        <v>7</v>
      </c>
      <c r="C266" s="154">
        <v>6121111</v>
      </c>
      <c r="D266" s="154" t="s">
        <v>1421</v>
      </c>
      <c r="F266" s="158" t="s">
        <v>176</v>
      </c>
      <c r="G266" s="158"/>
      <c r="H266" s="158" t="s">
        <v>176</v>
      </c>
      <c r="I266" s="158" t="s">
        <v>176</v>
      </c>
      <c r="J266" s="158" t="s">
        <v>176</v>
      </c>
      <c r="K266" s="166">
        <v>6121111</v>
      </c>
      <c r="L266" s="158" t="s">
        <v>176</v>
      </c>
      <c r="M266" s="158" t="s">
        <v>176</v>
      </c>
      <c r="N266" s="158"/>
      <c r="O266" s="166" t="s">
        <v>341</v>
      </c>
      <c r="P266" s="160"/>
      <c r="R266" s="161">
        <f t="shared" ref="R266:R269" si="104">P266</f>
        <v>0</v>
      </c>
      <c r="S266" s="153" t="s">
        <v>176</v>
      </c>
      <c r="T266" s="160"/>
      <c r="V266" s="161">
        <f t="shared" ref="V266:V269" si="105">T266</f>
        <v>0</v>
      </c>
      <c r="X266" s="342"/>
      <c r="Y266" s="342"/>
      <c r="Z266" s="342"/>
    </row>
    <row r="267" spans="1:26" ht="15" customHeight="1">
      <c r="A267" s="153">
        <v>257</v>
      </c>
      <c r="B267" s="153">
        <f t="shared" si="81"/>
        <v>7</v>
      </c>
      <c r="C267" s="154">
        <v>6121112</v>
      </c>
      <c r="D267" s="154" t="s">
        <v>1421</v>
      </c>
      <c r="F267" s="158" t="s">
        <v>176</v>
      </c>
      <c r="G267" s="158"/>
      <c r="H267" s="158" t="s">
        <v>176</v>
      </c>
      <c r="I267" s="158" t="s">
        <v>176</v>
      </c>
      <c r="J267" s="158" t="s">
        <v>176</v>
      </c>
      <c r="K267" s="166">
        <v>6121112</v>
      </c>
      <c r="L267" s="158" t="s">
        <v>176</v>
      </c>
      <c r="M267" s="158" t="s">
        <v>176</v>
      </c>
      <c r="N267" s="158"/>
      <c r="O267" s="166" t="s">
        <v>342</v>
      </c>
      <c r="P267" s="160"/>
      <c r="R267" s="161">
        <f t="shared" si="104"/>
        <v>0</v>
      </c>
      <c r="S267" s="153" t="s">
        <v>176</v>
      </c>
      <c r="T267" s="160"/>
      <c r="V267" s="161">
        <f t="shared" si="105"/>
        <v>0</v>
      </c>
      <c r="X267" s="342"/>
      <c r="Y267" s="342"/>
      <c r="Z267" s="342"/>
    </row>
    <row r="268" spans="1:26" ht="15" customHeight="1">
      <c r="A268" s="153">
        <v>258</v>
      </c>
      <c r="B268" s="153">
        <f t="shared" ref="B268:B331" si="106">LEN(C268)</f>
        <v>7</v>
      </c>
      <c r="C268" s="154">
        <v>6121113</v>
      </c>
      <c r="D268" s="154" t="s">
        <v>1421</v>
      </c>
      <c r="F268" s="158" t="s">
        <v>176</v>
      </c>
      <c r="G268" s="158"/>
      <c r="H268" s="158" t="s">
        <v>176</v>
      </c>
      <c r="I268" s="158" t="s">
        <v>176</v>
      </c>
      <c r="J268" s="158" t="s">
        <v>176</v>
      </c>
      <c r="K268" s="166">
        <v>6121113</v>
      </c>
      <c r="L268" s="158" t="s">
        <v>176</v>
      </c>
      <c r="M268" s="158" t="s">
        <v>176</v>
      </c>
      <c r="N268" s="158"/>
      <c r="O268" s="166" t="s">
        <v>343</v>
      </c>
      <c r="P268" s="160"/>
      <c r="R268" s="161">
        <f t="shared" si="104"/>
        <v>0</v>
      </c>
      <c r="S268" s="153" t="s">
        <v>176</v>
      </c>
      <c r="T268" s="160"/>
      <c r="V268" s="161">
        <f t="shared" si="105"/>
        <v>0</v>
      </c>
      <c r="X268" s="342"/>
      <c r="Y268" s="342"/>
      <c r="Z268" s="342"/>
    </row>
    <row r="269" spans="1:26" ht="15" customHeight="1">
      <c r="A269" s="153">
        <v>259</v>
      </c>
      <c r="B269" s="153">
        <f t="shared" si="106"/>
        <v>7</v>
      </c>
      <c r="C269" s="154">
        <v>6121118</v>
      </c>
      <c r="D269" s="154" t="s">
        <v>1421</v>
      </c>
      <c r="F269" s="158" t="s">
        <v>176</v>
      </c>
      <c r="G269" s="158"/>
      <c r="H269" s="158" t="s">
        <v>176</v>
      </c>
      <c r="I269" s="158" t="s">
        <v>176</v>
      </c>
      <c r="J269" s="158" t="s">
        <v>176</v>
      </c>
      <c r="K269" s="166">
        <v>6121118</v>
      </c>
      <c r="L269" s="158" t="s">
        <v>176</v>
      </c>
      <c r="M269" s="158" t="s">
        <v>176</v>
      </c>
      <c r="N269" s="158"/>
      <c r="O269" s="166" t="s">
        <v>344</v>
      </c>
      <c r="P269" s="160"/>
      <c r="R269" s="161">
        <f t="shared" si="104"/>
        <v>0</v>
      </c>
      <c r="S269" s="153" t="s">
        <v>176</v>
      </c>
      <c r="T269" s="160"/>
      <c r="V269" s="161">
        <f t="shared" si="105"/>
        <v>0</v>
      </c>
      <c r="X269" s="342"/>
      <c r="Y269" s="342"/>
      <c r="Z269" s="342"/>
    </row>
    <row r="270" spans="1:26" ht="15" customHeight="1">
      <c r="A270" s="153">
        <v>260</v>
      </c>
      <c r="B270" s="153">
        <f t="shared" si="106"/>
        <v>6</v>
      </c>
      <c r="C270" s="154">
        <v>612112</v>
      </c>
      <c r="D270" s="154" t="s">
        <v>1421</v>
      </c>
      <c r="F270" s="158" t="s">
        <v>176</v>
      </c>
      <c r="G270" s="158"/>
      <c r="H270" s="158" t="s">
        <v>176</v>
      </c>
      <c r="I270" s="158" t="s">
        <v>176</v>
      </c>
      <c r="J270" s="165">
        <v>612112</v>
      </c>
      <c r="K270" s="158" t="s">
        <v>176</v>
      </c>
      <c r="L270" s="158" t="s">
        <v>176</v>
      </c>
      <c r="M270" s="158" t="s">
        <v>176</v>
      </c>
      <c r="N270" s="158"/>
      <c r="O270" s="165" t="s">
        <v>345</v>
      </c>
      <c r="P270" s="160"/>
      <c r="R270" s="161">
        <f>P270-R271-R272-R273</f>
        <v>0</v>
      </c>
      <c r="S270" s="153" t="s">
        <v>176</v>
      </c>
      <c r="T270" s="160"/>
      <c r="V270" s="161">
        <f>T270+V271+V272+V273</f>
        <v>0</v>
      </c>
      <c r="X270" s="342"/>
      <c r="Y270" s="342"/>
      <c r="Z270" s="342"/>
    </row>
    <row r="271" spans="1:26" ht="15" hidden="1" customHeight="1">
      <c r="A271" s="153">
        <v>261</v>
      </c>
      <c r="B271" s="153">
        <f t="shared" si="106"/>
        <v>7</v>
      </c>
      <c r="C271" s="154">
        <v>6121121</v>
      </c>
      <c r="F271" s="158" t="s">
        <v>176</v>
      </c>
      <c r="G271" s="158"/>
      <c r="H271" s="158" t="s">
        <v>176</v>
      </c>
      <c r="I271" s="158" t="s">
        <v>176</v>
      </c>
      <c r="J271" s="158" t="s">
        <v>176</v>
      </c>
      <c r="K271" s="166">
        <v>6121121</v>
      </c>
      <c r="L271" s="158" t="s">
        <v>176</v>
      </c>
      <c r="M271" s="158" t="s">
        <v>176</v>
      </c>
      <c r="N271" s="158" t="s">
        <v>1422</v>
      </c>
      <c r="O271" s="166" t="s">
        <v>346</v>
      </c>
      <c r="P271" s="160"/>
      <c r="R271" s="161">
        <f t="shared" ref="R271:R273" si="107">P271</f>
        <v>0</v>
      </c>
      <c r="S271" s="153" t="s">
        <v>176</v>
      </c>
      <c r="T271" s="160"/>
      <c r="V271" s="161">
        <f t="shared" ref="V271:V273" si="108">T271</f>
        <v>0</v>
      </c>
      <c r="X271" s="342"/>
      <c r="Y271" s="342"/>
      <c r="Z271" s="342"/>
    </row>
    <row r="272" spans="1:26" ht="15" hidden="1" customHeight="1">
      <c r="A272" s="153">
        <v>262</v>
      </c>
      <c r="B272" s="153">
        <f t="shared" si="106"/>
        <v>7</v>
      </c>
      <c r="C272" s="154">
        <v>6121122</v>
      </c>
      <c r="F272" s="158" t="s">
        <v>176</v>
      </c>
      <c r="G272" s="158"/>
      <c r="H272" s="158" t="s">
        <v>176</v>
      </c>
      <c r="I272" s="158" t="s">
        <v>176</v>
      </c>
      <c r="J272" s="158" t="s">
        <v>176</v>
      </c>
      <c r="K272" s="166">
        <v>6121122</v>
      </c>
      <c r="L272" s="158" t="s">
        <v>176</v>
      </c>
      <c r="M272" s="158" t="s">
        <v>176</v>
      </c>
      <c r="N272" s="158" t="s">
        <v>1422</v>
      </c>
      <c r="O272" s="166" t="s">
        <v>347</v>
      </c>
      <c r="P272" s="160"/>
      <c r="R272" s="161">
        <f t="shared" si="107"/>
        <v>0</v>
      </c>
      <c r="S272" s="153" t="s">
        <v>176</v>
      </c>
      <c r="T272" s="160"/>
      <c r="V272" s="161">
        <f t="shared" si="108"/>
        <v>0</v>
      </c>
      <c r="X272" s="342"/>
      <c r="Y272" s="342"/>
      <c r="Z272" s="342"/>
    </row>
    <row r="273" spans="1:26" ht="15" hidden="1" customHeight="1">
      <c r="A273" s="153">
        <v>263</v>
      </c>
      <c r="B273" s="153">
        <f t="shared" si="106"/>
        <v>7</v>
      </c>
      <c r="C273" s="154">
        <v>6121128</v>
      </c>
      <c r="F273" s="158" t="s">
        <v>176</v>
      </c>
      <c r="G273" s="158"/>
      <c r="H273" s="158" t="s">
        <v>176</v>
      </c>
      <c r="I273" s="158" t="s">
        <v>176</v>
      </c>
      <c r="J273" s="158" t="s">
        <v>176</v>
      </c>
      <c r="K273" s="166">
        <v>6121128</v>
      </c>
      <c r="L273" s="158" t="s">
        <v>176</v>
      </c>
      <c r="M273" s="158" t="s">
        <v>176</v>
      </c>
      <c r="N273" s="158" t="s">
        <v>1422</v>
      </c>
      <c r="O273" s="166" t="s">
        <v>348</v>
      </c>
      <c r="P273" s="160"/>
      <c r="R273" s="161">
        <f t="shared" si="107"/>
        <v>0</v>
      </c>
      <c r="S273" s="153" t="s">
        <v>176</v>
      </c>
      <c r="T273" s="160"/>
      <c r="V273" s="161">
        <f t="shared" si="108"/>
        <v>0</v>
      </c>
      <c r="X273" s="342"/>
      <c r="Y273" s="342"/>
      <c r="Z273" s="342"/>
    </row>
    <row r="274" spans="1:26" ht="15" customHeight="1">
      <c r="A274" s="153">
        <v>264</v>
      </c>
      <c r="B274" s="153">
        <f t="shared" si="106"/>
        <v>6</v>
      </c>
      <c r="C274" s="154">
        <v>612113</v>
      </c>
      <c r="D274" s="154" t="s">
        <v>1421</v>
      </c>
      <c r="F274" s="158" t="s">
        <v>176</v>
      </c>
      <c r="G274" s="158"/>
      <c r="H274" s="158" t="s">
        <v>176</v>
      </c>
      <c r="I274" s="158" t="s">
        <v>176</v>
      </c>
      <c r="J274" s="165">
        <v>612113</v>
      </c>
      <c r="K274" s="158" t="s">
        <v>176</v>
      </c>
      <c r="L274" s="158" t="s">
        <v>176</v>
      </c>
      <c r="M274" s="158" t="s">
        <v>176</v>
      </c>
      <c r="N274" s="158"/>
      <c r="O274" s="165" t="s">
        <v>349</v>
      </c>
      <c r="P274" s="160"/>
      <c r="R274" s="161">
        <f>P274-R275-R276-R277</f>
        <v>0</v>
      </c>
      <c r="S274" s="153" t="s">
        <v>176</v>
      </c>
      <c r="T274" s="160"/>
      <c r="V274" s="161">
        <f>T274+V275+V276+V277</f>
        <v>0</v>
      </c>
      <c r="X274" s="342"/>
      <c r="Y274" s="342"/>
      <c r="Z274" s="342"/>
    </row>
    <row r="275" spans="1:26" ht="15" hidden="1" customHeight="1">
      <c r="A275" s="153">
        <v>265</v>
      </c>
      <c r="B275" s="153">
        <f t="shared" si="106"/>
        <v>7</v>
      </c>
      <c r="C275" s="154">
        <v>6121131</v>
      </c>
      <c r="F275" s="158" t="s">
        <v>176</v>
      </c>
      <c r="G275" s="158"/>
      <c r="H275" s="158" t="s">
        <v>176</v>
      </c>
      <c r="I275" s="158" t="s">
        <v>176</v>
      </c>
      <c r="J275" s="158" t="s">
        <v>176</v>
      </c>
      <c r="K275" s="166">
        <v>6121131</v>
      </c>
      <c r="L275" s="158" t="s">
        <v>176</v>
      </c>
      <c r="M275" s="158" t="s">
        <v>176</v>
      </c>
      <c r="N275" s="158" t="s">
        <v>1422</v>
      </c>
      <c r="O275" s="166" t="s">
        <v>350</v>
      </c>
      <c r="P275" s="160"/>
      <c r="R275" s="161">
        <f t="shared" ref="R275:R277" si="109">P275</f>
        <v>0</v>
      </c>
      <c r="S275" s="153" t="s">
        <v>176</v>
      </c>
      <c r="T275" s="160"/>
      <c r="V275" s="161">
        <f t="shared" ref="V275:V277" si="110">T275</f>
        <v>0</v>
      </c>
      <c r="X275" s="342"/>
      <c r="Y275" s="342"/>
      <c r="Z275" s="342"/>
    </row>
    <row r="276" spans="1:26" ht="15" hidden="1" customHeight="1">
      <c r="A276" s="153">
        <v>266</v>
      </c>
      <c r="B276" s="153">
        <f t="shared" si="106"/>
        <v>7</v>
      </c>
      <c r="C276" s="154">
        <v>6121132</v>
      </c>
      <c r="F276" s="158" t="s">
        <v>176</v>
      </c>
      <c r="G276" s="158"/>
      <c r="H276" s="158" t="s">
        <v>176</v>
      </c>
      <c r="I276" s="158" t="s">
        <v>176</v>
      </c>
      <c r="J276" s="158" t="s">
        <v>176</v>
      </c>
      <c r="K276" s="166">
        <v>6121132</v>
      </c>
      <c r="L276" s="158" t="s">
        <v>176</v>
      </c>
      <c r="M276" s="158" t="s">
        <v>176</v>
      </c>
      <c r="N276" s="158" t="s">
        <v>1422</v>
      </c>
      <c r="O276" s="166" t="s">
        <v>351</v>
      </c>
      <c r="P276" s="160"/>
      <c r="R276" s="161">
        <f t="shared" si="109"/>
        <v>0</v>
      </c>
      <c r="S276" s="153" t="s">
        <v>176</v>
      </c>
      <c r="T276" s="160"/>
      <c r="V276" s="161">
        <f t="shared" si="110"/>
        <v>0</v>
      </c>
      <c r="X276" s="342"/>
      <c r="Y276" s="342"/>
      <c r="Z276" s="342"/>
    </row>
    <row r="277" spans="1:26" ht="15" hidden="1" customHeight="1">
      <c r="A277" s="153">
        <v>267</v>
      </c>
      <c r="B277" s="153">
        <f t="shared" si="106"/>
        <v>7</v>
      </c>
      <c r="C277" s="154">
        <v>6121138</v>
      </c>
      <c r="F277" s="158" t="s">
        <v>176</v>
      </c>
      <c r="G277" s="158"/>
      <c r="H277" s="158" t="s">
        <v>176</v>
      </c>
      <c r="I277" s="158" t="s">
        <v>176</v>
      </c>
      <c r="J277" s="158" t="s">
        <v>176</v>
      </c>
      <c r="K277" s="166">
        <v>6121138</v>
      </c>
      <c r="L277" s="158" t="s">
        <v>176</v>
      </c>
      <c r="M277" s="158" t="s">
        <v>176</v>
      </c>
      <c r="N277" s="158" t="s">
        <v>1422</v>
      </c>
      <c r="O277" s="166" t="s">
        <v>352</v>
      </c>
      <c r="P277" s="160"/>
      <c r="R277" s="161">
        <f t="shared" si="109"/>
        <v>0</v>
      </c>
      <c r="S277" s="153" t="s">
        <v>176</v>
      </c>
      <c r="T277" s="160"/>
      <c r="V277" s="161">
        <f t="shared" si="110"/>
        <v>0</v>
      </c>
      <c r="X277" s="342"/>
      <c r="Y277" s="342"/>
      <c r="Z277" s="342"/>
    </row>
    <row r="278" spans="1:26" ht="15" customHeight="1">
      <c r="A278" s="153">
        <v>268</v>
      </c>
      <c r="B278" s="153">
        <f t="shared" si="106"/>
        <v>6</v>
      </c>
      <c r="C278" s="154">
        <v>612114</v>
      </c>
      <c r="D278" s="154" t="s">
        <v>1421</v>
      </c>
      <c r="F278" s="158" t="s">
        <v>176</v>
      </c>
      <c r="G278" s="158"/>
      <c r="H278" s="158" t="s">
        <v>176</v>
      </c>
      <c r="I278" s="158" t="s">
        <v>176</v>
      </c>
      <c r="J278" s="165">
        <v>612114</v>
      </c>
      <c r="K278" s="158" t="s">
        <v>176</v>
      </c>
      <c r="L278" s="158" t="s">
        <v>176</v>
      </c>
      <c r="M278" s="158" t="s">
        <v>176</v>
      </c>
      <c r="N278" s="158"/>
      <c r="O278" s="165" t="s">
        <v>353</v>
      </c>
      <c r="P278" s="160"/>
      <c r="R278" s="161">
        <f>P278</f>
        <v>0</v>
      </c>
      <c r="S278" s="153" t="s">
        <v>176</v>
      </c>
      <c r="T278" s="160"/>
      <c r="V278" s="161">
        <f>T278</f>
        <v>0</v>
      </c>
      <c r="X278" s="342"/>
      <c r="Y278" s="342"/>
      <c r="Z278" s="342"/>
    </row>
    <row r="279" spans="1:26" ht="15" customHeight="1">
      <c r="A279" s="153">
        <v>269</v>
      </c>
      <c r="B279" s="153">
        <f t="shared" si="106"/>
        <v>6</v>
      </c>
      <c r="C279" s="154">
        <v>612118</v>
      </c>
      <c r="D279" s="154" t="s">
        <v>1421</v>
      </c>
      <c r="F279" s="158" t="s">
        <v>176</v>
      </c>
      <c r="G279" s="158"/>
      <c r="H279" s="158" t="s">
        <v>176</v>
      </c>
      <c r="I279" s="158" t="s">
        <v>176</v>
      </c>
      <c r="J279" s="165">
        <v>612118</v>
      </c>
      <c r="K279" s="158" t="s">
        <v>176</v>
      </c>
      <c r="L279" s="158" t="s">
        <v>176</v>
      </c>
      <c r="M279" s="158" t="s">
        <v>176</v>
      </c>
      <c r="N279" s="158"/>
      <c r="O279" s="165" t="s">
        <v>354</v>
      </c>
      <c r="P279" s="160"/>
      <c r="R279" s="161">
        <f>P279</f>
        <v>0</v>
      </c>
      <c r="S279" s="153" t="s">
        <v>176</v>
      </c>
      <c r="T279" s="160"/>
      <c r="V279" s="161">
        <f>T279</f>
        <v>0</v>
      </c>
      <c r="X279" s="342"/>
      <c r="Y279" s="342"/>
      <c r="Z279" s="342"/>
    </row>
    <row r="280" spans="1:26" ht="15" customHeight="1">
      <c r="A280" s="153">
        <v>270</v>
      </c>
      <c r="B280" s="153">
        <f t="shared" si="106"/>
        <v>5</v>
      </c>
      <c r="C280" s="154">
        <v>61212</v>
      </c>
      <c r="D280" s="154" t="s">
        <v>1421</v>
      </c>
      <c r="F280" s="158" t="s">
        <v>176</v>
      </c>
      <c r="G280" s="158"/>
      <c r="H280" s="158" t="s">
        <v>176</v>
      </c>
      <c r="I280" s="163">
        <v>61212</v>
      </c>
      <c r="J280" s="158" t="s">
        <v>176</v>
      </c>
      <c r="K280" s="158" t="s">
        <v>176</v>
      </c>
      <c r="L280" s="158" t="s">
        <v>176</v>
      </c>
      <c r="M280" s="158" t="s">
        <v>176</v>
      </c>
      <c r="N280" s="158"/>
      <c r="O280" s="163" t="s">
        <v>355</v>
      </c>
      <c r="P280" s="160"/>
      <c r="R280" s="161">
        <f>P280-R281-R282-R283</f>
        <v>0</v>
      </c>
      <c r="S280" s="153" t="s">
        <v>176</v>
      </c>
      <c r="T280" s="160"/>
      <c r="V280" s="161">
        <f>T280+V281+V282+V283</f>
        <v>0</v>
      </c>
      <c r="X280" s="342"/>
      <c r="Y280" s="342"/>
      <c r="Z280" s="342"/>
    </row>
    <row r="281" spans="1:26" ht="15" customHeight="1">
      <c r="A281" s="153">
        <v>271</v>
      </c>
      <c r="B281" s="153">
        <f t="shared" si="106"/>
        <v>6</v>
      </c>
      <c r="C281" s="154">
        <v>612121</v>
      </c>
      <c r="D281" s="154" t="s">
        <v>1421</v>
      </c>
      <c r="F281" s="158" t="s">
        <v>176</v>
      </c>
      <c r="G281" s="158"/>
      <c r="H281" s="158" t="s">
        <v>176</v>
      </c>
      <c r="I281" s="158" t="s">
        <v>176</v>
      </c>
      <c r="J281" s="165">
        <v>612121</v>
      </c>
      <c r="K281" s="158" t="s">
        <v>176</v>
      </c>
      <c r="L281" s="158" t="s">
        <v>176</v>
      </c>
      <c r="M281" s="158" t="s">
        <v>176</v>
      </c>
      <c r="N281" s="158"/>
      <c r="O281" s="165" t="s">
        <v>356</v>
      </c>
      <c r="P281" s="160"/>
      <c r="R281" s="161">
        <f t="shared" ref="R281:R283" si="111">P281</f>
        <v>0</v>
      </c>
      <c r="S281" s="153" t="s">
        <v>176</v>
      </c>
      <c r="T281" s="160"/>
      <c r="V281" s="161">
        <f t="shared" ref="V281:V283" si="112">T281</f>
        <v>0</v>
      </c>
      <c r="X281" s="342"/>
      <c r="Y281" s="342"/>
      <c r="Z281" s="342"/>
    </row>
    <row r="282" spans="1:26" ht="15" customHeight="1">
      <c r="A282" s="153">
        <v>272</v>
      </c>
      <c r="B282" s="153">
        <f t="shared" si="106"/>
        <v>6</v>
      </c>
      <c r="C282" s="154">
        <v>612122</v>
      </c>
      <c r="D282" s="154" t="s">
        <v>1421</v>
      </c>
      <c r="F282" s="158" t="s">
        <v>176</v>
      </c>
      <c r="G282" s="158"/>
      <c r="H282" s="158" t="s">
        <v>176</v>
      </c>
      <c r="I282" s="158" t="s">
        <v>176</v>
      </c>
      <c r="J282" s="165">
        <v>612122</v>
      </c>
      <c r="K282" s="158" t="s">
        <v>176</v>
      </c>
      <c r="L282" s="158" t="s">
        <v>176</v>
      </c>
      <c r="M282" s="158" t="s">
        <v>176</v>
      </c>
      <c r="N282" s="158"/>
      <c r="O282" s="165" t="s">
        <v>357</v>
      </c>
      <c r="P282" s="160"/>
      <c r="R282" s="161">
        <f t="shared" si="111"/>
        <v>0</v>
      </c>
      <c r="S282" s="153" t="s">
        <v>176</v>
      </c>
      <c r="T282" s="160"/>
      <c r="V282" s="161">
        <f t="shared" si="112"/>
        <v>0</v>
      </c>
      <c r="X282" s="342"/>
      <c r="Y282" s="342"/>
      <c r="Z282" s="342"/>
    </row>
    <row r="283" spans="1:26" ht="15" customHeight="1">
      <c r="A283" s="153">
        <v>273</v>
      </c>
      <c r="B283" s="153">
        <f t="shared" si="106"/>
        <v>6</v>
      </c>
      <c r="C283" s="154">
        <v>612123</v>
      </c>
      <c r="D283" s="154" t="s">
        <v>1421</v>
      </c>
      <c r="F283" s="158" t="s">
        <v>176</v>
      </c>
      <c r="G283" s="158"/>
      <c r="H283" s="158" t="s">
        <v>176</v>
      </c>
      <c r="I283" s="158" t="s">
        <v>176</v>
      </c>
      <c r="J283" s="165">
        <v>612123</v>
      </c>
      <c r="K283" s="158" t="s">
        <v>176</v>
      </c>
      <c r="L283" s="158" t="s">
        <v>176</v>
      </c>
      <c r="M283" s="158" t="s">
        <v>176</v>
      </c>
      <c r="N283" s="158"/>
      <c r="O283" s="165" t="s">
        <v>358</v>
      </c>
      <c r="P283" s="160"/>
      <c r="R283" s="161">
        <f t="shared" si="111"/>
        <v>0</v>
      </c>
      <c r="S283" s="153" t="s">
        <v>176</v>
      </c>
      <c r="T283" s="160"/>
      <c r="V283" s="161">
        <f t="shared" si="112"/>
        <v>0</v>
      </c>
      <c r="X283" s="342"/>
      <c r="Y283" s="342"/>
      <c r="Z283" s="342"/>
    </row>
    <row r="284" spans="1:26" ht="15" customHeight="1">
      <c r="A284" s="153">
        <v>274</v>
      </c>
      <c r="B284" s="153">
        <f t="shared" si="106"/>
        <v>5</v>
      </c>
      <c r="C284" s="154">
        <v>61213</v>
      </c>
      <c r="D284" s="154" t="s">
        <v>1421</v>
      </c>
      <c r="F284" s="158" t="s">
        <v>176</v>
      </c>
      <c r="G284" s="158"/>
      <c r="H284" s="158" t="s">
        <v>176</v>
      </c>
      <c r="I284" s="163">
        <v>61213</v>
      </c>
      <c r="J284" s="158" t="s">
        <v>176</v>
      </c>
      <c r="K284" s="158" t="s">
        <v>176</v>
      </c>
      <c r="L284" s="158" t="s">
        <v>176</v>
      </c>
      <c r="M284" s="158" t="s">
        <v>176</v>
      </c>
      <c r="N284" s="158"/>
      <c r="O284" s="163" t="s">
        <v>359</v>
      </c>
      <c r="P284" s="160"/>
      <c r="R284" s="161">
        <f>P284</f>
        <v>0</v>
      </c>
      <c r="S284" s="153" t="s">
        <v>176</v>
      </c>
      <c r="T284" s="160"/>
      <c r="V284" s="161">
        <f>T284</f>
        <v>0</v>
      </c>
      <c r="X284" s="342"/>
      <c r="Y284" s="342"/>
      <c r="Z284" s="342"/>
    </row>
    <row r="285" spans="1:26" ht="15" customHeight="1">
      <c r="A285" s="153">
        <v>275</v>
      </c>
      <c r="B285" s="153">
        <f t="shared" si="106"/>
        <v>5</v>
      </c>
      <c r="C285" s="154">
        <v>61214</v>
      </c>
      <c r="D285" s="154" t="s">
        <v>1421</v>
      </c>
      <c r="F285" s="158" t="s">
        <v>176</v>
      </c>
      <c r="G285" s="158"/>
      <c r="H285" s="158" t="s">
        <v>176</v>
      </c>
      <c r="I285" s="163">
        <v>61214</v>
      </c>
      <c r="J285" s="158" t="s">
        <v>176</v>
      </c>
      <c r="K285" s="158" t="s">
        <v>176</v>
      </c>
      <c r="L285" s="158" t="s">
        <v>176</v>
      </c>
      <c r="M285" s="158" t="s">
        <v>176</v>
      </c>
      <c r="N285" s="158"/>
      <c r="O285" s="163" t="s">
        <v>360</v>
      </c>
      <c r="P285" s="160"/>
      <c r="R285" s="161">
        <f>P285-R286-R287-R288</f>
        <v>0</v>
      </c>
      <c r="S285" s="153" t="s">
        <v>176</v>
      </c>
      <c r="T285" s="160"/>
      <c r="V285" s="161">
        <f>T285+V286+V287+V288</f>
        <v>0</v>
      </c>
      <c r="X285" s="342"/>
      <c r="Y285" s="342"/>
      <c r="Z285" s="342"/>
    </row>
    <row r="286" spans="1:26" ht="15" hidden="1" customHeight="1">
      <c r="A286" s="153">
        <v>276</v>
      </c>
      <c r="B286" s="153">
        <f t="shared" si="106"/>
        <v>6</v>
      </c>
      <c r="C286" s="154">
        <v>612141</v>
      </c>
      <c r="F286" s="158" t="s">
        <v>176</v>
      </c>
      <c r="G286" s="158"/>
      <c r="H286" s="158" t="s">
        <v>176</v>
      </c>
      <c r="I286" s="158" t="s">
        <v>176</v>
      </c>
      <c r="J286" s="165">
        <v>612141</v>
      </c>
      <c r="K286" s="158" t="s">
        <v>176</v>
      </c>
      <c r="L286" s="158" t="s">
        <v>176</v>
      </c>
      <c r="M286" s="158" t="s">
        <v>176</v>
      </c>
      <c r="N286" s="158" t="s">
        <v>1422</v>
      </c>
      <c r="O286" s="165" t="s">
        <v>361</v>
      </c>
      <c r="P286" s="160"/>
      <c r="R286" s="161">
        <f t="shared" ref="R286:R288" si="113">P286</f>
        <v>0</v>
      </c>
      <c r="S286" s="153" t="s">
        <v>176</v>
      </c>
      <c r="T286" s="160"/>
      <c r="V286" s="161">
        <f t="shared" ref="V286:V288" si="114">T286</f>
        <v>0</v>
      </c>
      <c r="X286" s="342"/>
      <c r="Y286" s="342"/>
      <c r="Z286" s="342"/>
    </row>
    <row r="287" spans="1:26" ht="15" hidden="1" customHeight="1">
      <c r="A287" s="153">
        <v>277</v>
      </c>
      <c r="B287" s="153">
        <f t="shared" si="106"/>
        <v>6</v>
      </c>
      <c r="C287" s="154">
        <v>612142</v>
      </c>
      <c r="F287" s="158" t="s">
        <v>176</v>
      </c>
      <c r="G287" s="158"/>
      <c r="H287" s="158" t="s">
        <v>176</v>
      </c>
      <c r="I287" s="158" t="s">
        <v>176</v>
      </c>
      <c r="J287" s="165">
        <v>612142</v>
      </c>
      <c r="K287" s="158" t="s">
        <v>176</v>
      </c>
      <c r="L287" s="158" t="s">
        <v>176</v>
      </c>
      <c r="M287" s="158" t="s">
        <v>176</v>
      </c>
      <c r="N287" s="158" t="s">
        <v>1422</v>
      </c>
      <c r="O287" s="165" t="s">
        <v>362</v>
      </c>
      <c r="P287" s="160"/>
      <c r="R287" s="161">
        <f t="shared" si="113"/>
        <v>0</v>
      </c>
      <c r="S287" s="153" t="s">
        <v>176</v>
      </c>
      <c r="T287" s="160"/>
      <c r="V287" s="161">
        <f t="shared" si="114"/>
        <v>0</v>
      </c>
      <c r="X287" s="342"/>
      <c r="Y287" s="342"/>
      <c r="Z287" s="342"/>
    </row>
    <row r="288" spans="1:26" ht="15" hidden="1" customHeight="1">
      <c r="A288" s="153">
        <v>278</v>
      </c>
      <c r="B288" s="153">
        <f t="shared" si="106"/>
        <v>6</v>
      </c>
      <c r="C288" s="154">
        <v>612148</v>
      </c>
      <c r="F288" s="158" t="s">
        <v>176</v>
      </c>
      <c r="G288" s="158"/>
      <c r="H288" s="158" t="s">
        <v>176</v>
      </c>
      <c r="I288" s="158" t="s">
        <v>176</v>
      </c>
      <c r="J288" s="165">
        <v>612148</v>
      </c>
      <c r="K288" s="158" t="s">
        <v>176</v>
      </c>
      <c r="L288" s="158" t="s">
        <v>176</v>
      </c>
      <c r="M288" s="158" t="s">
        <v>176</v>
      </c>
      <c r="N288" s="158" t="s">
        <v>1422</v>
      </c>
      <c r="O288" s="165" t="s">
        <v>363</v>
      </c>
      <c r="P288" s="160"/>
      <c r="R288" s="161">
        <f t="shared" si="113"/>
        <v>0</v>
      </c>
      <c r="S288" s="153" t="s">
        <v>176</v>
      </c>
      <c r="T288" s="160"/>
      <c r="V288" s="161">
        <f t="shared" si="114"/>
        <v>0</v>
      </c>
      <c r="X288" s="342"/>
      <c r="Y288" s="342"/>
      <c r="Z288" s="342"/>
    </row>
    <row r="289" spans="1:26" ht="15" customHeight="1">
      <c r="A289" s="153">
        <v>279</v>
      </c>
      <c r="B289" s="153">
        <f t="shared" si="106"/>
        <v>5</v>
      </c>
      <c r="C289" s="154">
        <v>61215</v>
      </c>
      <c r="D289" s="154" t="s">
        <v>1421</v>
      </c>
      <c r="F289" s="158" t="s">
        <v>176</v>
      </c>
      <c r="G289" s="158"/>
      <c r="H289" s="158" t="s">
        <v>176</v>
      </c>
      <c r="I289" s="163">
        <v>61215</v>
      </c>
      <c r="J289" s="158" t="s">
        <v>176</v>
      </c>
      <c r="K289" s="158" t="s">
        <v>176</v>
      </c>
      <c r="L289" s="158" t="s">
        <v>176</v>
      </c>
      <c r="M289" s="158" t="s">
        <v>176</v>
      </c>
      <c r="N289" s="158"/>
      <c r="O289" s="163" t="s">
        <v>364</v>
      </c>
      <c r="P289" s="160"/>
      <c r="R289" s="161">
        <f>P289-R290-R291-R292-R293</f>
        <v>0</v>
      </c>
      <c r="S289" s="153" t="s">
        <v>176</v>
      </c>
      <c r="T289" s="160"/>
      <c r="V289" s="161">
        <f>T289+V290+V291+V292+V293</f>
        <v>0</v>
      </c>
      <c r="X289" s="342"/>
      <c r="Y289" s="342"/>
      <c r="Z289" s="342"/>
    </row>
    <row r="290" spans="1:26" ht="15" customHeight="1">
      <c r="A290" s="153">
        <v>280</v>
      </c>
      <c r="B290" s="153">
        <f t="shared" si="106"/>
        <v>6</v>
      </c>
      <c r="C290" s="154">
        <v>612151</v>
      </c>
      <c r="D290" s="154" t="s">
        <v>1421</v>
      </c>
      <c r="F290" s="158" t="s">
        <v>176</v>
      </c>
      <c r="G290" s="158"/>
      <c r="H290" s="158" t="s">
        <v>176</v>
      </c>
      <c r="I290" s="158" t="s">
        <v>176</v>
      </c>
      <c r="J290" s="165">
        <v>612151</v>
      </c>
      <c r="K290" s="158" t="s">
        <v>176</v>
      </c>
      <c r="L290" s="158" t="s">
        <v>176</v>
      </c>
      <c r="M290" s="158" t="s">
        <v>176</v>
      </c>
      <c r="N290" s="158"/>
      <c r="O290" s="165" t="s">
        <v>365</v>
      </c>
      <c r="P290" s="160"/>
      <c r="R290" s="161">
        <f t="shared" ref="R290:R293" si="115">P290</f>
        <v>0</v>
      </c>
      <c r="S290" s="153" t="s">
        <v>176</v>
      </c>
      <c r="T290" s="160"/>
      <c r="V290" s="161">
        <f t="shared" ref="V290:V293" si="116">T290</f>
        <v>0</v>
      </c>
      <c r="X290" s="342"/>
      <c r="Y290" s="342"/>
      <c r="Z290" s="342"/>
    </row>
    <row r="291" spans="1:26" ht="15" customHeight="1">
      <c r="A291" s="153">
        <v>281</v>
      </c>
      <c r="B291" s="153">
        <f t="shared" si="106"/>
        <v>6</v>
      </c>
      <c r="C291" s="154">
        <v>612152</v>
      </c>
      <c r="D291" s="154" t="s">
        <v>1421</v>
      </c>
      <c r="F291" s="158" t="s">
        <v>176</v>
      </c>
      <c r="G291" s="158"/>
      <c r="H291" s="158" t="s">
        <v>176</v>
      </c>
      <c r="I291" s="158" t="s">
        <v>176</v>
      </c>
      <c r="J291" s="165">
        <v>612152</v>
      </c>
      <c r="K291" s="158" t="s">
        <v>176</v>
      </c>
      <c r="L291" s="158" t="s">
        <v>176</v>
      </c>
      <c r="M291" s="158" t="s">
        <v>176</v>
      </c>
      <c r="N291" s="158"/>
      <c r="O291" s="165" t="s">
        <v>366</v>
      </c>
      <c r="P291" s="160"/>
      <c r="R291" s="161">
        <f t="shared" si="115"/>
        <v>0</v>
      </c>
      <c r="S291" s="153" t="s">
        <v>176</v>
      </c>
      <c r="T291" s="160"/>
      <c r="V291" s="161">
        <f t="shared" si="116"/>
        <v>0</v>
      </c>
      <c r="X291" s="342"/>
      <c r="Y291" s="342"/>
      <c r="Z291" s="342"/>
    </row>
    <row r="292" spans="1:26" ht="15" customHeight="1">
      <c r="A292" s="153">
        <v>282</v>
      </c>
      <c r="B292" s="153">
        <f t="shared" si="106"/>
        <v>6</v>
      </c>
      <c r="C292" s="154">
        <v>612153</v>
      </c>
      <c r="D292" s="154" t="s">
        <v>1421</v>
      </c>
      <c r="F292" s="158" t="s">
        <v>176</v>
      </c>
      <c r="G292" s="158"/>
      <c r="H292" s="158" t="s">
        <v>176</v>
      </c>
      <c r="I292" s="158" t="s">
        <v>176</v>
      </c>
      <c r="J292" s="165">
        <v>612153</v>
      </c>
      <c r="K292" s="158" t="s">
        <v>176</v>
      </c>
      <c r="L292" s="158" t="s">
        <v>176</v>
      </c>
      <c r="M292" s="158" t="s">
        <v>176</v>
      </c>
      <c r="N292" s="158"/>
      <c r="O292" s="165" t="s">
        <v>367</v>
      </c>
      <c r="P292" s="160"/>
      <c r="R292" s="161">
        <f t="shared" si="115"/>
        <v>0</v>
      </c>
      <c r="S292" s="153" t="s">
        <v>176</v>
      </c>
      <c r="T292" s="160"/>
      <c r="V292" s="161">
        <f t="shared" si="116"/>
        <v>0</v>
      </c>
      <c r="X292" s="342"/>
      <c r="Y292" s="342"/>
      <c r="Z292" s="342"/>
    </row>
    <row r="293" spans="1:26" ht="15" customHeight="1">
      <c r="A293" s="153">
        <v>283</v>
      </c>
      <c r="B293" s="153">
        <f t="shared" si="106"/>
        <v>6</v>
      </c>
      <c r="C293" s="154">
        <v>612158</v>
      </c>
      <c r="D293" s="154" t="s">
        <v>1421</v>
      </c>
      <c r="F293" s="158" t="s">
        <v>176</v>
      </c>
      <c r="G293" s="158"/>
      <c r="H293" s="158" t="s">
        <v>176</v>
      </c>
      <c r="I293" s="158" t="s">
        <v>176</v>
      </c>
      <c r="J293" s="165">
        <v>612158</v>
      </c>
      <c r="K293" s="158" t="s">
        <v>176</v>
      </c>
      <c r="L293" s="158" t="s">
        <v>176</v>
      </c>
      <c r="M293" s="158" t="s">
        <v>176</v>
      </c>
      <c r="N293" s="158"/>
      <c r="O293" s="165" t="s">
        <v>368</v>
      </c>
      <c r="P293" s="160"/>
      <c r="R293" s="161">
        <f t="shared" si="115"/>
        <v>0</v>
      </c>
      <c r="S293" s="153" t="s">
        <v>176</v>
      </c>
      <c r="T293" s="160"/>
      <c r="V293" s="161">
        <f t="shared" si="116"/>
        <v>0</v>
      </c>
      <c r="X293" s="342"/>
      <c r="Y293" s="342"/>
      <c r="Z293" s="342"/>
    </row>
    <row r="294" spans="1:26" ht="15" customHeight="1">
      <c r="A294" s="153">
        <v>284</v>
      </c>
      <c r="B294" s="153">
        <f t="shared" si="106"/>
        <v>5</v>
      </c>
      <c r="C294" s="154">
        <v>61216</v>
      </c>
      <c r="D294" s="154" t="s">
        <v>1421</v>
      </c>
      <c r="F294" s="158" t="s">
        <v>176</v>
      </c>
      <c r="G294" s="158"/>
      <c r="H294" s="158" t="s">
        <v>176</v>
      </c>
      <c r="I294" s="163">
        <v>61216</v>
      </c>
      <c r="J294" s="158" t="s">
        <v>176</v>
      </c>
      <c r="K294" s="158" t="s">
        <v>176</v>
      </c>
      <c r="L294" s="158" t="s">
        <v>176</v>
      </c>
      <c r="M294" s="158" t="s">
        <v>176</v>
      </c>
      <c r="N294" s="158"/>
      <c r="O294" s="163" t="s">
        <v>369</v>
      </c>
      <c r="P294" s="160"/>
      <c r="R294" s="161">
        <f>P294-R295-R296-R297-R298-R299-R300-R301-R302-R303-R304-R305-R306-R307-R308-R309-R310-R311-R312-R313-R314-R315-R316-R317-R318-R319-R320-R321-R322-R323-R324-R325-R326-R327-R328-R329-R330</f>
        <v>0</v>
      </c>
      <c r="S294" s="153" t="s">
        <v>176</v>
      </c>
      <c r="T294" s="160"/>
      <c r="V294" s="161">
        <f>T294+V295+V301+V307+V315+V330</f>
        <v>0</v>
      </c>
      <c r="X294" s="342"/>
      <c r="Y294" s="342"/>
      <c r="Z294" s="342"/>
    </row>
    <row r="295" spans="1:26" ht="15" customHeight="1">
      <c r="A295" s="153">
        <v>285</v>
      </c>
      <c r="B295" s="153">
        <f t="shared" si="106"/>
        <v>6</v>
      </c>
      <c r="C295" s="154">
        <v>612161</v>
      </c>
      <c r="D295" s="154" t="s">
        <v>1421</v>
      </c>
      <c r="F295" s="158" t="s">
        <v>176</v>
      </c>
      <c r="G295" s="158"/>
      <c r="H295" s="158" t="s">
        <v>176</v>
      </c>
      <c r="I295" s="158" t="s">
        <v>176</v>
      </c>
      <c r="J295" s="165">
        <v>612161</v>
      </c>
      <c r="K295" s="158" t="s">
        <v>176</v>
      </c>
      <c r="L295" s="158" t="s">
        <v>176</v>
      </c>
      <c r="M295" s="158" t="s">
        <v>176</v>
      </c>
      <c r="N295" s="158"/>
      <c r="O295" s="165" t="s">
        <v>370</v>
      </c>
      <c r="P295" s="160"/>
      <c r="R295" s="161">
        <f>P295-R296-R297-R298-R299-R300</f>
        <v>0</v>
      </c>
      <c r="S295" s="153" t="s">
        <v>176</v>
      </c>
      <c r="T295" s="160"/>
      <c r="V295" s="161">
        <f>T295+V296+V297+V298+V299+V300</f>
        <v>0</v>
      </c>
      <c r="X295" s="342"/>
      <c r="Y295" s="342"/>
      <c r="Z295" s="342"/>
    </row>
    <row r="296" spans="1:26" ht="15" customHeight="1">
      <c r="A296" s="153">
        <v>286</v>
      </c>
      <c r="B296" s="153">
        <f t="shared" si="106"/>
        <v>7</v>
      </c>
      <c r="C296" s="154">
        <v>6121611</v>
      </c>
      <c r="D296" s="154" t="s">
        <v>1421</v>
      </c>
      <c r="F296" s="158" t="s">
        <v>176</v>
      </c>
      <c r="G296" s="158"/>
      <c r="H296" s="158" t="s">
        <v>176</v>
      </c>
      <c r="I296" s="158" t="s">
        <v>176</v>
      </c>
      <c r="J296" s="158" t="s">
        <v>176</v>
      </c>
      <c r="K296" s="166">
        <v>6121611</v>
      </c>
      <c r="L296" s="158" t="s">
        <v>176</v>
      </c>
      <c r="M296" s="158" t="s">
        <v>176</v>
      </c>
      <c r="N296" s="158"/>
      <c r="O296" s="166" t="s">
        <v>371</v>
      </c>
      <c r="P296" s="160"/>
      <c r="R296" s="161">
        <f t="shared" ref="R296:R300" si="117">P296</f>
        <v>0</v>
      </c>
      <c r="S296" s="153" t="s">
        <v>176</v>
      </c>
      <c r="T296" s="160"/>
      <c r="V296" s="161">
        <f t="shared" ref="V296:V300" si="118">T296</f>
        <v>0</v>
      </c>
      <c r="X296" s="342"/>
      <c r="Y296" s="342"/>
      <c r="Z296" s="342"/>
    </row>
    <row r="297" spans="1:26" ht="15" customHeight="1">
      <c r="A297" s="153">
        <v>287</v>
      </c>
      <c r="B297" s="153">
        <f t="shared" si="106"/>
        <v>7</v>
      </c>
      <c r="C297" s="154">
        <v>6121612</v>
      </c>
      <c r="D297" s="154" t="s">
        <v>1421</v>
      </c>
      <c r="F297" s="158" t="s">
        <v>176</v>
      </c>
      <c r="G297" s="158"/>
      <c r="H297" s="158" t="s">
        <v>176</v>
      </c>
      <c r="I297" s="158" t="s">
        <v>176</v>
      </c>
      <c r="J297" s="158" t="s">
        <v>176</v>
      </c>
      <c r="K297" s="166">
        <v>6121612</v>
      </c>
      <c r="L297" s="158" t="s">
        <v>176</v>
      </c>
      <c r="M297" s="158" t="s">
        <v>176</v>
      </c>
      <c r="N297" s="158"/>
      <c r="O297" s="166" t="s">
        <v>372</v>
      </c>
      <c r="P297" s="160"/>
      <c r="R297" s="161">
        <f t="shared" si="117"/>
        <v>0</v>
      </c>
      <c r="S297" s="153" t="s">
        <v>176</v>
      </c>
      <c r="T297" s="160"/>
      <c r="V297" s="161">
        <f t="shared" si="118"/>
        <v>0</v>
      </c>
      <c r="X297" s="342"/>
      <c r="Y297" s="342"/>
      <c r="Z297" s="342"/>
    </row>
    <row r="298" spans="1:26" ht="15" customHeight="1">
      <c r="A298" s="153">
        <v>288</v>
      </c>
      <c r="B298" s="153">
        <f t="shared" si="106"/>
        <v>7</v>
      </c>
      <c r="C298" s="154">
        <v>6121613</v>
      </c>
      <c r="D298" s="154" t="s">
        <v>1421</v>
      </c>
      <c r="F298" s="158" t="s">
        <v>176</v>
      </c>
      <c r="G298" s="158"/>
      <c r="H298" s="158" t="s">
        <v>176</v>
      </c>
      <c r="I298" s="158" t="s">
        <v>176</v>
      </c>
      <c r="J298" s="158" t="s">
        <v>176</v>
      </c>
      <c r="K298" s="166">
        <v>6121613</v>
      </c>
      <c r="L298" s="158" t="s">
        <v>176</v>
      </c>
      <c r="M298" s="158" t="s">
        <v>176</v>
      </c>
      <c r="N298" s="158"/>
      <c r="O298" s="166" t="s">
        <v>373</v>
      </c>
      <c r="P298" s="160"/>
      <c r="R298" s="161">
        <f t="shared" si="117"/>
        <v>0</v>
      </c>
      <c r="S298" s="153" t="s">
        <v>176</v>
      </c>
      <c r="T298" s="160"/>
      <c r="V298" s="161">
        <f t="shared" si="118"/>
        <v>0</v>
      </c>
      <c r="X298" s="342"/>
      <c r="Y298" s="342"/>
      <c r="Z298" s="342"/>
    </row>
    <row r="299" spans="1:26" ht="15" customHeight="1">
      <c r="A299" s="153">
        <v>289</v>
      </c>
      <c r="B299" s="153">
        <f t="shared" si="106"/>
        <v>7</v>
      </c>
      <c r="C299" s="154">
        <v>6121614</v>
      </c>
      <c r="D299" s="154" t="s">
        <v>1421</v>
      </c>
      <c r="F299" s="158" t="s">
        <v>176</v>
      </c>
      <c r="G299" s="158"/>
      <c r="H299" s="158" t="s">
        <v>176</v>
      </c>
      <c r="I299" s="158" t="s">
        <v>176</v>
      </c>
      <c r="J299" s="158" t="s">
        <v>176</v>
      </c>
      <c r="K299" s="166">
        <v>6121614</v>
      </c>
      <c r="L299" s="158" t="s">
        <v>176</v>
      </c>
      <c r="M299" s="158" t="s">
        <v>176</v>
      </c>
      <c r="N299" s="158"/>
      <c r="O299" s="166" t="s">
        <v>374</v>
      </c>
      <c r="P299" s="160"/>
      <c r="R299" s="161">
        <f t="shared" si="117"/>
        <v>0</v>
      </c>
      <c r="S299" s="153" t="s">
        <v>176</v>
      </c>
      <c r="T299" s="160"/>
      <c r="V299" s="161">
        <f t="shared" si="118"/>
        <v>0</v>
      </c>
      <c r="X299" s="342"/>
      <c r="Y299" s="342"/>
      <c r="Z299" s="342"/>
    </row>
    <row r="300" spans="1:26" ht="15" customHeight="1">
      <c r="A300" s="153">
        <v>290</v>
      </c>
      <c r="B300" s="153">
        <f t="shared" si="106"/>
        <v>7</v>
      </c>
      <c r="C300" s="154">
        <v>6121618</v>
      </c>
      <c r="D300" s="154" t="s">
        <v>1421</v>
      </c>
      <c r="F300" s="158" t="s">
        <v>176</v>
      </c>
      <c r="G300" s="158"/>
      <c r="H300" s="158" t="s">
        <v>176</v>
      </c>
      <c r="I300" s="158" t="s">
        <v>176</v>
      </c>
      <c r="J300" s="158" t="s">
        <v>176</v>
      </c>
      <c r="K300" s="166">
        <v>6121618</v>
      </c>
      <c r="L300" s="158" t="s">
        <v>176</v>
      </c>
      <c r="M300" s="158" t="s">
        <v>176</v>
      </c>
      <c r="N300" s="158"/>
      <c r="O300" s="166" t="s">
        <v>375</v>
      </c>
      <c r="P300" s="160"/>
      <c r="R300" s="161">
        <f t="shared" si="117"/>
        <v>0</v>
      </c>
      <c r="S300" s="153" t="s">
        <v>176</v>
      </c>
      <c r="T300" s="160"/>
      <c r="V300" s="161">
        <f t="shared" si="118"/>
        <v>0</v>
      </c>
      <c r="X300" s="342"/>
      <c r="Y300" s="342"/>
      <c r="Z300" s="342"/>
    </row>
    <row r="301" spans="1:26" ht="15" customHeight="1">
      <c r="A301" s="153">
        <v>291</v>
      </c>
      <c r="B301" s="153">
        <f t="shared" si="106"/>
        <v>6</v>
      </c>
      <c r="C301" s="154">
        <v>612162</v>
      </c>
      <c r="D301" s="154" t="s">
        <v>1421</v>
      </c>
      <c r="F301" s="158" t="s">
        <v>176</v>
      </c>
      <c r="G301" s="158"/>
      <c r="H301" s="158" t="s">
        <v>176</v>
      </c>
      <c r="I301" s="158" t="s">
        <v>176</v>
      </c>
      <c r="J301" s="165">
        <v>612162</v>
      </c>
      <c r="K301" s="158" t="s">
        <v>176</v>
      </c>
      <c r="L301" s="158" t="s">
        <v>176</v>
      </c>
      <c r="M301" s="158" t="s">
        <v>176</v>
      </c>
      <c r="N301" s="158"/>
      <c r="O301" s="165" t="s">
        <v>376</v>
      </c>
      <c r="P301" s="160"/>
      <c r="R301" s="161">
        <f>P301-R302-R303-R304-R305-R306</f>
        <v>0</v>
      </c>
      <c r="S301" s="153" t="s">
        <v>176</v>
      </c>
      <c r="T301" s="160"/>
      <c r="V301" s="161">
        <f>T301+V302+V303+V304+V305+V306</f>
        <v>0</v>
      </c>
      <c r="X301" s="342"/>
      <c r="Y301" s="342"/>
      <c r="Z301" s="342"/>
    </row>
    <row r="302" spans="1:26" ht="15" customHeight="1">
      <c r="A302" s="153">
        <v>292</v>
      </c>
      <c r="B302" s="153">
        <f t="shared" si="106"/>
        <v>7</v>
      </c>
      <c r="C302" s="154">
        <v>6121621</v>
      </c>
      <c r="D302" s="154" t="s">
        <v>1421</v>
      </c>
      <c r="F302" s="158" t="s">
        <v>176</v>
      </c>
      <c r="G302" s="158"/>
      <c r="H302" s="158" t="s">
        <v>176</v>
      </c>
      <c r="I302" s="158" t="s">
        <v>176</v>
      </c>
      <c r="J302" s="158" t="s">
        <v>176</v>
      </c>
      <c r="K302" s="166">
        <v>6121621</v>
      </c>
      <c r="L302" s="158" t="s">
        <v>176</v>
      </c>
      <c r="M302" s="158" t="s">
        <v>176</v>
      </c>
      <c r="N302" s="158"/>
      <c r="O302" s="166" t="s">
        <v>377</v>
      </c>
      <c r="P302" s="160"/>
      <c r="R302" s="161">
        <f t="shared" ref="R302:R306" si="119">P302</f>
        <v>0</v>
      </c>
      <c r="S302" s="153" t="s">
        <v>176</v>
      </c>
      <c r="T302" s="160"/>
      <c r="V302" s="161">
        <f t="shared" ref="V302:V306" si="120">T302</f>
        <v>0</v>
      </c>
      <c r="X302" s="342"/>
      <c r="Y302" s="342"/>
      <c r="Z302" s="342"/>
    </row>
    <row r="303" spans="1:26" ht="15" customHeight="1">
      <c r="A303" s="153">
        <v>293</v>
      </c>
      <c r="B303" s="153">
        <f t="shared" si="106"/>
        <v>7</v>
      </c>
      <c r="C303" s="154">
        <v>6121622</v>
      </c>
      <c r="D303" s="154" t="s">
        <v>1421</v>
      </c>
      <c r="F303" s="158" t="s">
        <v>176</v>
      </c>
      <c r="G303" s="158"/>
      <c r="H303" s="158" t="s">
        <v>176</v>
      </c>
      <c r="I303" s="158" t="s">
        <v>176</v>
      </c>
      <c r="J303" s="158" t="s">
        <v>176</v>
      </c>
      <c r="K303" s="166">
        <v>6121622</v>
      </c>
      <c r="L303" s="158" t="s">
        <v>176</v>
      </c>
      <c r="M303" s="158" t="s">
        <v>176</v>
      </c>
      <c r="N303" s="158"/>
      <c r="O303" s="166" t="s">
        <v>378</v>
      </c>
      <c r="P303" s="160"/>
      <c r="R303" s="161">
        <f t="shared" si="119"/>
        <v>0</v>
      </c>
      <c r="S303" s="153" t="s">
        <v>176</v>
      </c>
      <c r="T303" s="160"/>
      <c r="V303" s="161">
        <f t="shared" si="120"/>
        <v>0</v>
      </c>
      <c r="X303" s="342"/>
      <c r="Y303" s="342"/>
      <c r="Z303" s="342"/>
    </row>
    <row r="304" spans="1:26" ht="15" customHeight="1">
      <c r="A304" s="153">
        <v>294</v>
      </c>
      <c r="B304" s="153">
        <f t="shared" si="106"/>
        <v>7</v>
      </c>
      <c r="C304" s="154">
        <v>6121623</v>
      </c>
      <c r="D304" s="154" t="s">
        <v>1421</v>
      </c>
      <c r="F304" s="158" t="s">
        <v>176</v>
      </c>
      <c r="G304" s="158"/>
      <c r="H304" s="158" t="s">
        <v>176</v>
      </c>
      <c r="I304" s="158" t="s">
        <v>176</v>
      </c>
      <c r="J304" s="158" t="s">
        <v>176</v>
      </c>
      <c r="K304" s="166">
        <v>6121623</v>
      </c>
      <c r="L304" s="158" t="s">
        <v>176</v>
      </c>
      <c r="M304" s="158" t="s">
        <v>176</v>
      </c>
      <c r="N304" s="158"/>
      <c r="O304" s="166" t="s">
        <v>379</v>
      </c>
      <c r="P304" s="160"/>
      <c r="R304" s="161">
        <f t="shared" si="119"/>
        <v>0</v>
      </c>
      <c r="S304" s="153" t="s">
        <v>176</v>
      </c>
      <c r="T304" s="160"/>
      <c r="V304" s="161">
        <f t="shared" si="120"/>
        <v>0</v>
      </c>
      <c r="X304" s="342"/>
      <c r="Y304" s="342"/>
      <c r="Z304" s="342"/>
    </row>
    <row r="305" spans="1:26" ht="15" customHeight="1">
      <c r="A305" s="153">
        <v>295</v>
      </c>
      <c r="B305" s="153">
        <f t="shared" si="106"/>
        <v>7</v>
      </c>
      <c r="C305" s="154">
        <v>6121624</v>
      </c>
      <c r="D305" s="154" t="s">
        <v>1421</v>
      </c>
      <c r="F305" s="158" t="s">
        <v>176</v>
      </c>
      <c r="G305" s="158"/>
      <c r="H305" s="158" t="s">
        <v>176</v>
      </c>
      <c r="I305" s="158" t="s">
        <v>176</v>
      </c>
      <c r="J305" s="158" t="s">
        <v>176</v>
      </c>
      <c r="K305" s="166">
        <v>6121624</v>
      </c>
      <c r="L305" s="158" t="s">
        <v>176</v>
      </c>
      <c r="M305" s="158" t="s">
        <v>176</v>
      </c>
      <c r="N305" s="158"/>
      <c r="O305" s="166" t="s">
        <v>380</v>
      </c>
      <c r="P305" s="160"/>
      <c r="R305" s="161">
        <f t="shared" si="119"/>
        <v>0</v>
      </c>
      <c r="S305" s="153" t="s">
        <v>176</v>
      </c>
      <c r="T305" s="160"/>
      <c r="V305" s="161">
        <f t="shared" si="120"/>
        <v>0</v>
      </c>
      <c r="X305" s="342"/>
      <c r="Y305" s="342"/>
      <c r="Z305" s="342"/>
    </row>
    <row r="306" spans="1:26" ht="15" customHeight="1">
      <c r="A306" s="153">
        <v>296</v>
      </c>
      <c r="B306" s="153">
        <f t="shared" si="106"/>
        <v>7</v>
      </c>
      <c r="C306" s="154">
        <v>6121628</v>
      </c>
      <c r="D306" s="154" t="s">
        <v>1421</v>
      </c>
      <c r="F306" s="158" t="s">
        <v>176</v>
      </c>
      <c r="G306" s="158"/>
      <c r="H306" s="158" t="s">
        <v>176</v>
      </c>
      <c r="I306" s="158" t="s">
        <v>176</v>
      </c>
      <c r="J306" s="158" t="s">
        <v>176</v>
      </c>
      <c r="K306" s="166">
        <v>6121628</v>
      </c>
      <c r="L306" s="158" t="s">
        <v>176</v>
      </c>
      <c r="M306" s="158" t="s">
        <v>176</v>
      </c>
      <c r="N306" s="158"/>
      <c r="O306" s="166" t="s">
        <v>381</v>
      </c>
      <c r="P306" s="160"/>
      <c r="R306" s="161">
        <f t="shared" si="119"/>
        <v>0</v>
      </c>
      <c r="S306" s="153" t="s">
        <v>176</v>
      </c>
      <c r="T306" s="160"/>
      <c r="V306" s="161">
        <f t="shared" si="120"/>
        <v>0</v>
      </c>
      <c r="X306" s="342"/>
      <c r="Y306" s="342"/>
      <c r="Z306" s="342"/>
    </row>
    <row r="307" spans="1:26" ht="15" customHeight="1">
      <c r="A307" s="153">
        <v>297</v>
      </c>
      <c r="B307" s="153">
        <f t="shared" si="106"/>
        <v>6</v>
      </c>
      <c r="C307" s="154">
        <v>612163</v>
      </c>
      <c r="D307" s="154" t="s">
        <v>1421</v>
      </c>
      <c r="F307" s="158" t="s">
        <v>176</v>
      </c>
      <c r="G307" s="158"/>
      <c r="H307" s="158" t="s">
        <v>176</v>
      </c>
      <c r="I307" s="158" t="s">
        <v>176</v>
      </c>
      <c r="J307" s="165">
        <v>612163</v>
      </c>
      <c r="K307" s="158" t="s">
        <v>176</v>
      </c>
      <c r="L307" s="158" t="s">
        <v>176</v>
      </c>
      <c r="M307" s="158" t="s">
        <v>176</v>
      </c>
      <c r="N307" s="158"/>
      <c r="O307" s="165" t="s">
        <v>382</v>
      </c>
      <c r="P307" s="160"/>
      <c r="R307" s="161">
        <f>P307-R308-R309-R310-R311-R312-R313-R314</f>
        <v>0</v>
      </c>
      <c r="S307" s="153" t="s">
        <v>176</v>
      </c>
      <c r="T307" s="160"/>
      <c r="V307" s="161">
        <f>T307+V308+V309+V310+V311+V312+V313+V314</f>
        <v>0</v>
      </c>
      <c r="X307" s="342"/>
      <c r="Y307" s="342"/>
      <c r="Z307" s="342"/>
    </row>
    <row r="308" spans="1:26" ht="15" customHeight="1">
      <c r="A308" s="153">
        <v>298</v>
      </c>
      <c r="B308" s="153">
        <f t="shared" si="106"/>
        <v>7</v>
      </c>
      <c r="C308" s="154">
        <v>6121631</v>
      </c>
      <c r="D308" s="154" t="s">
        <v>1421</v>
      </c>
      <c r="F308" s="158" t="s">
        <v>176</v>
      </c>
      <c r="G308" s="158"/>
      <c r="H308" s="158" t="s">
        <v>176</v>
      </c>
      <c r="I308" s="158" t="s">
        <v>176</v>
      </c>
      <c r="J308" s="158" t="s">
        <v>176</v>
      </c>
      <c r="K308" s="166">
        <v>6121631</v>
      </c>
      <c r="L308" s="158" t="s">
        <v>176</v>
      </c>
      <c r="M308" s="158" t="s">
        <v>176</v>
      </c>
      <c r="N308" s="158"/>
      <c r="O308" s="166" t="s">
        <v>383</v>
      </c>
      <c r="P308" s="160"/>
      <c r="R308" s="161">
        <f t="shared" ref="R308:R314" si="121">P308</f>
        <v>0</v>
      </c>
      <c r="S308" s="153" t="s">
        <v>176</v>
      </c>
      <c r="T308" s="160"/>
      <c r="V308" s="161">
        <f t="shared" ref="V308:V314" si="122">T308</f>
        <v>0</v>
      </c>
      <c r="X308" s="342"/>
      <c r="Y308" s="342"/>
      <c r="Z308" s="342"/>
    </row>
    <row r="309" spans="1:26" ht="15" customHeight="1">
      <c r="A309" s="153">
        <v>299</v>
      </c>
      <c r="B309" s="153">
        <f t="shared" si="106"/>
        <v>7</v>
      </c>
      <c r="C309" s="154">
        <v>6121632</v>
      </c>
      <c r="D309" s="154" t="s">
        <v>1421</v>
      </c>
      <c r="F309" s="158" t="s">
        <v>176</v>
      </c>
      <c r="G309" s="158"/>
      <c r="H309" s="158" t="s">
        <v>176</v>
      </c>
      <c r="I309" s="158" t="s">
        <v>176</v>
      </c>
      <c r="J309" s="158" t="s">
        <v>176</v>
      </c>
      <c r="K309" s="166">
        <v>6121632</v>
      </c>
      <c r="L309" s="158" t="s">
        <v>176</v>
      </c>
      <c r="M309" s="158" t="s">
        <v>176</v>
      </c>
      <c r="N309" s="158"/>
      <c r="O309" s="166" t="s">
        <v>384</v>
      </c>
      <c r="P309" s="160"/>
      <c r="R309" s="161">
        <f t="shared" si="121"/>
        <v>0</v>
      </c>
      <c r="S309" s="153" t="s">
        <v>176</v>
      </c>
      <c r="T309" s="160"/>
      <c r="V309" s="161">
        <f t="shared" si="122"/>
        <v>0</v>
      </c>
      <c r="X309" s="342"/>
      <c r="Y309" s="342"/>
      <c r="Z309" s="342"/>
    </row>
    <row r="310" spans="1:26" ht="15" customHeight="1">
      <c r="A310" s="153">
        <v>300</v>
      </c>
      <c r="B310" s="153">
        <f t="shared" si="106"/>
        <v>7</v>
      </c>
      <c r="C310" s="154">
        <v>6121633</v>
      </c>
      <c r="D310" s="154" t="s">
        <v>1421</v>
      </c>
      <c r="F310" s="158" t="s">
        <v>176</v>
      </c>
      <c r="G310" s="158"/>
      <c r="H310" s="158" t="s">
        <v>176</v>
      </c>
      <c r="I310" s="158" t="s">
        <v>176</v>
      </c>
      <c r="J310" s="158" t="s">
        <v>176</v>
      </c>
      <c r="K310" s="166">
        <v>6121633</v>
      </c>
      <c r="L310" s="158" t="s">
        <v>176</v>
      </c>
      <c r="M310" s="158" t="s">
        <v>176</v>
      </c>
      <c r="N310" s="158"/>
      <c r="O310" s="166" t="s">
        <v>385</v>
      </c>
      <c r="P310" s="160"/>
      <c r="R310" s="161">
        <f t="shared" si="121"/>
        <v>0</v>
      </c>
      <c r="S310" s="153" t="s">
        <v>176</v>
      </c>
      <c r="T310" s="160"/>
      <c r="V310" s="161">
        <f t="shared" si="122"/>
        <v>0</v>
      </c>
      <c r="X310" s="342"/>
      <c r="Y310" s="342"/>
      <c r="Z310" s="342"/>
    </row>
    <row r="311" spans="1:26" ht="15" customHeight="1">
      <c r="A311" s="153">
        <v>301</v>
      </c>
      <c r="B311" s="153">
        <f t="shared" si="106"/>
        <v>7</v>
      </c>
      <c r="C311" s="154">
        <v>6121634</v>
      </c>
      <c r="D311" s="154" t="s">
        <v>1421</v>
      </c>
      <c r="F311" s="158" t="s">
        <v>176</v>
      </c>
      <c r="G311" s="158"/>
      <c r="H311" s="158" t="s">
        <v>176</v>
      </c>
      <c r="I311" s="158" t="s">
        <v>176</v>
      </c>
      <c r="J311" s="158" t="s">
        <v>176</v>
      </c>
      <c r="K311" s="166">
        <v>6121634</v>
      </c>
      <c r="L311" s="158" t="s">
        <v>176</v>
      </c>
      <c r="M311" s="158" t="s">
        <v>176</v>
      </c>
      <c r="N311" s="158"/>
      <c r="O311" s="166" t="s">
        <v>386</v>
      </c>
      <c r="P311" s="160"/>
      <c r="R311" s="161">
        <f t="shared" si="121"/>
        <v>0</v>
      </c>
      <c r="S311" s="153" t="s">
        <v>176</v>
      </c>
      <c r="T311" s="160"/>
      <c r="V311" s="161">
        <f t="shared" si="122"/>
        <v>0</v>
      </c>
      <c r="X311" s="342"/>
      <c r="Y311" s="342"/>
      <c r="Z311" s="342"/>
    </row>
    <row r="312" spans="1:26" ht="15" customHeight="1">
      <c r="A312" s="153">
        <v>302</v>
      </c>
      <c r="B312" s="153">
        <f t="shared" si="106"/>
        <v>7</v>
      </c>
      <c r="C312" s="154">
        <v>6121635</v>
      </c>
      <c r="D312" s="154" t="s">
        <v>1421</v>
      </c>
      <c r="F312" s="158" t="s">
        <v>176</v>
      </c>
      <c r="G312" s="158"/>
      <c r="H312" s="158" t="s">
        <v>176</v>
      </c>
      <c r="I312" s="158" t="s">
        <v>176</v>
      </c>
      <c r="J312" s="158" t="s">
        <v>176</v>
      </c>
      <c r="K312" s="166">
        <v>6121635</v>
      </c>
      <c r="L312" s="158" t="s">
        <v>176</v>
      </c>
      <c r="M312" s="158" t="s">
        <v>176</v>
      </c>
      <c r="N312" s="158"/>
      <c r="O312" s="166" t="s">
        <v>387</v>
      </c>
      <c r="P312" s="160"/>
      <c r="R312" s="161">
        <f t="shared" si="121"/>
        <v>0</v>
      </c>
      <c r="S312" s="153" t="s">
        <v>176</v>
      </c>
      <c r="T312" s="160"/>
      <c r="V312" s="161">
        <f t="shared" si="122"/>
        <v>0</v>
      </c>
      <c r="X312" s="342"/>
      <c r="Y312" s="342"/>
      <c r="Z312" s="342"/>
    </row>
    <row r="313" spans="1:26" ht="15" customHeight="1">
      <c r="A313" s="153">
        <v>303</v>
      </c>
      <c r="B313" s="153">
        <f t="shared" si="106"/>
        <v>7</v>
      </c>
      <c r="C313" s="154">
        <v>6121636</v>
      </c>
      <c r="D313" s="154" t="s">
        <v>1421</v>
      </c>
      <c r="F313" s="158" t="s">
        <v>176</v>
      </c>
      <c r="G313" s="158"/>
      <c r="H313" s="158" t="s">
        <v>176</v>
      </c>
      <c r="I313" s="158" t="s">
        <v>176</v>
      </c>
      <c r="J313" s="158" t="s">
        <v>176</v>
      </c>
      <c r="K313" s="166">
        <v>6121636</v>
      </c>
      <c r="L313" s="158" t="s">
        <v>176</v>
      </c>
      <c r="M313" s="158" t="s">
        <v>176</v>
      </c>
      <c r="N313" s="158"/>
      <c r="O313" s="166" t="s">
        <v>388</v>
      </c>
      <c r="P313" s="160"/>
      <c r="R313" s="161">
        <f t="shared" si="121"/>
        <v>0</v>
      </c>
      <c r="S313" s="153" t="s">
        <v>176</v>
      </c>
      <c r="T313" s="160"/>
      <c r="V313" s="161">
        <f t="shared" si="122"/>
        <v>0</v>
      </c>
      <c r="X313" s="342"/>
      <c r="Y313" s="342"/>
      <c r="Z313" s="342"/>
    </row>
    <row r="314" spans="1:26" ht="15" customHeight="1">
      <c r="A314" s="153">
        <v>304</v>
      </c>
      <c r="B314" s="153">
        <f t="shared" si="106"/>
        <v>7</v>
      </c>
      <c r="C314" s="154">
        <v>6121638</v>
      </c>
      <c r="D314" s="154" t="s">
        <v>1421</v>
      </c>
      <c r="F314" s="158" t="s">
        <v>176</v>
      </c>
      <c r="G314" s="158"/>
      <c r="H314" s="158" t="s">
        <v>176</v>
      </c>
      <c r="I314" s="158" t="s">
        <v>176</v>
      </c>
      <c r="J314" s="158" t="s">
        <v>176</v>
      </c>
      <c r="K314" s="166">
        <v>6121638</v>
      </c>
      <c r="L314" s="158" t="s">
        <v>176</v>
      </c>
      <c r="M314" s="158" t="s">
        <v>176</v>
      </c>
      <c r="N314" s="158"/>
      <c r="O314" s="166" t="s">
        <v>389</v>
      </c>
      <c r="P314" s="160"/>
      <c r="R314" s="161">
        <f t="shared" si="121"/>
        <v>0</v>
      </c>
      <c r="S314" s="153" t="s">
        <v>176</v>
      </c>
      <c r="T314" s="160"/>
      <c r="V314" s="161">
        <f t="shared" si="122"/>
        <v>0</v>
      </c>
      <c r="X314" s="342"/>
      <c r="Y314" s="342"/>
      <c r="Z314" s="342"/>
    </row>
    <row r="315" spans="1:26" ht="15" customHeight="1">
      <c r="A315" s="153">
        <v>305</v>
      </c>
      <c r="B315" s="153">
        <f t="shared" si="106"/>
        <v>6</v>
      </c>
      <c r="C315" s="154">
        <v>612164</v>
      </c>
      <c r="D315" s="154" t="s">
        <v>1421</v>
      </c>
      <c r="F315" s="158" t="s">
        <v>176</v>
      </c>
      <c r="G315" s="158"/>
      <c r="H315" s="158" t="s">
        <v>176</v>
      </c>
      <c r="I315" s="158" t="s">
        <v>176</v>
      </c>
      <c r="J315" s="165">
        <v>612164</v>
      </c>
      <c r="K315" s="158" t="s">
        <v>176</v>
      </c>
      <c r="L315" s="158" t="s">
        <v>176</v>
      </c>
      <c r="M315" s="158" t="s">
        <v>176</v>
      </c>
      <c r="N315" s="158"/>
      <c r="O315" s="165" t="s">
        <v>390</v>
      </c>
      <c r="P315" s="160"/>
      <c r="R315" s="161">
        <f>P315-R316-R317-R318-R319-R320-R321-R322-R323-R324-R325-R326-R327-R328-R329</f>
        <v>0</v>
      </c>
      <c r="S315" s="153" t="s">
        <v>176</v>
      </c>
      <c r="T315" s="160"/>
      <c r="V315" s="161">
        <f>T315+V316+V319+V323</f>
        <v>0</v>
      </c>
      <c r="X315" s="342"/>
      <c r="Y315" s="342"/>
      <c r="Z315" s="342"/>
    </row>
    <row r="316" spans="1:26" ht="15" customHeight="1">
      <c r="A316" s="153">
        <v>306</v>
      </c>
      <c r="B316" s="153">
        <f t="shared" si="106"/>
        <v>7</v>
      </c>
      <c r="C316" s="154">
        <v>6121641</v>
      </c>
      <c r="D316" s="154" t="s">
        <v>1421</v>
      </c>
      <c r="F316" s="158" t="s">
        <v>176</v>
      </c>
      <c r="G316" s="158"/>
      <c r="H316" s="158" t="s">
        <v>176</v>
      </c>
      <c r="I316" s="158" t="s">
        <v>176</v>
      </c>
      <c r="J316" s="158" t="s">
        <v>176</v>
      </c>
      <c r="K316" s="166">
        <v>6121641</v>
      </c>
      <c r="L316" s="158" t="s">
        <v>176</v>
      </c>
      <c r="M316" s="158" t="s">
        <v>176</v>
      </c>
      <c r="N316" s="158"/>
      <c r="O316" s="166" t="s">
        <v>391</v>
      </c>
      <c r="P316" s="160"/>
      <c r="R316" s="161">
        <f>P316-R317-R318</f>
        <v>0</v>
      </c>
      <c r="S316" s="153" t="s">
        <v>176</v>
      </c>
      <c r="T316" s="160"/>
      <c r="V316" s="161">
        <f>T316+V317+V318</f>
        <v>0</v>
      </c>
      <c r="X316" s="342"/>
      <c r="Y316" s="342"/>
      <c r="Z316" s="342"/>
    </row>
    <row r="317" spans="1:26" ht="15" hidden="1" customHeight="1">
      <c r="A317" s="153">
        <v>307</v>
      </c>
      <c r="B317" s="153">
        <f t="shared" si="106"/>
        <v>8</v>
      </c>
      <c r="C317" s="154">
        <v>61216411</v>
      </c>
      <c r="F317" s="158" t="s">
        <v>176</v>
      </c>
      <c r="G317" s="158"/>
      <c r="H317" s="158" t="s">
        <v>176</v>
      </c>
      <c r="I317" s="158" t="s">
        <v>176</v>
      </c>
      <c r="J317" s="158" t="s">
        <v>176</v>
      </c>
      <c r="K317" s="158" t="s">
        <v>176</v>
      </c>
      <c r="L317" s="167">
        <v>61216411</v>
      </c>
      <c r="M317" s="158" t="s">
        <v>176</v>
      </c>
      <c r="N317" s="158" t="s">
        <v>1422</v>
      </c>
      <c r="O317" s="167" t="s">
        <v>392</v>
      </c>
      <c r="P317" s="160"/>
      <c r="R317" s="161">
        <f t="shared" ref="R317:R318" si="123">P317</f>
        <v>0</v>
      </c>
      <c r="S317" s="153" t="s">
        <v>176</v>
      </c>
      <c r="T317" s="160"/>
      <c r="V317" s="161">
        <f t="shared" ref="V317:V318" si="124">T317</f>
        <v>0</v>
      </c>
      <c r="X317" s="342"/>
      <c r="Y317" s="342"/>
      <c r="Z317" s="342"/>
    </row>
    <row r="318" spans="1:26" ht="15" hidden="1" customHeight="1">
      <c r="A318" s="153">
        <v>308</v>
      </c>
      <c r="B318" s="153">
        <f t="shared" si="106"/>
        <v>8</v>
      </c>
      <c r="C318" s="154">
        <v>61216418</v>
      </c>
      <c r="F318" s="158" t="s">
        <v>176</v>
      </c>
      <c r="G318" s="158"/>
      <c r="H318" s="158" t="s">
        <v>176</v>
      </c>
      <c r="I318" s="158" t="s">
        <v>176</v>
      </c>
      <c r="J318" s="158" t="s">
        <v>176</v>
      </c>
      <c r="K318" s="158" t="s">
        <v>176</v>
      </c>
      <c r="L318" s="167">
        <v>61216418</v>
      </c>
      <c r="M318" s="158" t="s">
        <v>176</v>
      </c>
      <c r="N318" s="158" t="s">
        <v>1422</v>
      </c>
      <c r="O318" s="167" t="s">
        <v>393</v>
      </c>
      <c r="P318" s="160"/>
      <c r="R318" s="161">
        <f t="shared" si="123"/>
        <v>0</v>
      </c>
      <c r="S318" s="153" t="s">
        <v>176</v>
      </c>
      <c r="T318" s="160"/>
      <c r="V318" s="161">
        <f t="shared" si="124"/>
        <v>0</v>
      </c>
      <c r="X318" s="342"/>
      <c r="Y318" s="342"/>
      <c r="Z318" s="342"/>
    </row>
    <row r="319" spans="1:26" ht="15" customHeight="1">
      <c r="A319" s="153">
        <v>309</v>
      </c>
      <c r="B319" s="153">
        <f t="shared" si="106"/>
        <v>7</v>
      </c>
      <c r="C319" s="154">
        <v>6121642</v>
      </c>
      <c r="D319" s="154" t="s">
        <v>1421</v>
      </c>
      <c r="F319" s="158" t="s">
        <v>176</v>
      </c>
      <c r="G319" s="158"/>
      <c r="H319" s="158" t="s">
        <v>176</v>
      </c>
      <c r="I319" s="158" t="s">
        <v>176</v>
      </c>
      <c r="J319" s="158" t="s">
        <v>176</v>
      </c>
      <c r="K319" s="166">
        <v>6121642</v>
      </c>
      <c r="L319" s="158" t="s">
        <v>176</v>
      </c>
      <c r="M319" s="158" t="s">
        <v>176</v>
      </c>
      <c r="N319" s="158"/>
      <c r="O319" s="166" t="s">
        <v>394</v>
      </c>
      <c r="P319" s="160"/>
      <c r="R319" s="161">
        <f>P319-R320-R321-R322</f>
        <v>0</v>
      </c>
      <c r="S319" s="153" t="s">
        <v>176</v>
      </c>
      <c r="T319" s="160"/>
      <c r="V319" s="161">
        <f>T319+V320+V321+V322</f>
        <v>0</v>
      </c>
      <c r="X319" s="342"/>
      <c r="Y319" s="342"/>
      <c r="Z319" s="342"/>
    </row>
    <row r="320" spans="1:26" ht="15" customHeight="1">
      <c r="A320" s="153">
        <v>310</v>
      </c>
      <c r="B320" s="153">
        <f t="shared" si="106"/>
        <v>8</v>
      </c>
      <c r="C320" s="154">
        <v>61216421</v>
      </c>
      <c r="D320" s="154" t="s">
        <v>1421</v>
      </c>
      <c r="F320" s="158" t="s">
        <v>176</v>
      </c>
      <c r="G320" s="158"/>
      <c r="H320" s="158" t="s">
        <v>176</v>
      </c>
      <c r="I320" s="158" t="s">
        <v>176</v>
      </c>
      <c r="J320" s="158" t="s">
        <v>176</v>
      </c>
      <c r="K320" s="158" t="s">
        <v>176</v>
      </c>
      <c r="L320" s="167">
        <v>61216421</v>
      </c>
      <c r="M320" s="158" t="s">
        <v>176</v>
      </c>
      <c r="N320" s="158"/>
      <c r="O320" s="167" t="s">
        <v>395</v>
      </c>
      <c r="P320" s="160"/>
      <c r="R320" s="161">
        <f t="shared" ref="R320:R322" si="125">P320</f>
        <v>0</v>
      </c>
      <c r="S320" s="153" t="s">
        <v>176</v>
      </c>
      <c r="T320" s="160"/>
      <c r="V320" s="161">
        <f t="shared" ref="V320:V322" si="126">T320</f>
        <v>0</v>
      </c>
      <c r="X320" s="342"/>
      <c r="Y320" s="342"/>
      <c r="Z320" s="342"/>
    </row>
    <row r="321" spans="1:26" ht="15" customHeight="1">
      <c r="A321" s="153">
        <v>311</v>
      </c>
      <c r="B321" s="153">
        <f t="shared" si="106"/>
        <v>8</v>
      </c>
      <c r="C321" s="154">
        <v>61216422</v>
      </c>
      <c r="D321" s="154" t="s">
        <v>1421</v>
      </c>
      <c r="F321" s="158" t="s">
        <v>176</v>
      </c>
      <c r="G321" s="158"/>
      <c r="H321" s="158" t="s">
        <v>176</v>
      </c>
      <c r="I321" s="158" t="s">
        <v>176</v>
      </c>
      <c r="J321" s="158" t="s">
        <v>176</v>
      </c>
      <c r="K321" s="158" t="s">
        <v>176</v>
      </c>
      <c r="L321" s="167">
        <v>61216422</v>
      </c>
      <c r="M321" s="158" t="s">
        <v>176</v>
      </c>
      <c r="N321" s="158"/>
      <c r="O321" s="167" t="s">
        <v>396</v>
      </c>
      <c r="P321" s="160"/>
      <c r="R321" s="161">
        <f t="shared" si="125"/>
        <v>0</v>
      </c>
      <c r="S321" s="153" t="s">
        <v>176</v>
      </c>
      <c r="T321" s="160"/>
      <c r="V321" s="161">
        <f t="shared" si="126"/>
        <v>0</v>
      </c>
      <c r="X321" s="342"/>
      <c r="Y321" s="342"/>
      <c r="Z321" s="342"/>
    </row>
    <row r="322" spans="1:26" ht="15" customHeight="1">
      <c r="A322" s="153">
        <v>312</v>
      </c>
      <c r="B322" s="153">
        <f t="shared" si="106"/>
        <v>8</v>
      </c>
      <c r="C322" s="154">
        <v>61216428</v>
      </c>
      <c r="D322" s="154" t="s">
        <v>1421</v>
      </c>
      <c r="F322" s="158" t="s">
        <v>176</v>
      </c>
      <c r="G322" s="158"/>
      <c r="H322" s="158" t="s">
        <v>176</v>
      </c>
      <c r="I322" s="158" t="s">
        <v>176</v>
      </c>
      <c r="J322" s="158" t="s">
        <v>176</v>
      </c>
      <c r="K322" s="158" t="s">
        <v>176</v>
      </c>
      <c r="L322" s="167">
        <v>61216428</v>
      </c>
      <c r="M322" s="158" t="s">
        <v>176</v>
      </c>
      <c r="N322" s="158"/>
      <c r="O322" s="167" t="s">
        <v>397</v>
      </c>
      <c r="P322" s="160"/>
      <c r="R322" s="161">
        <f t="shared" si="125"/>
        <v>0</v>
      </c>
      <c r="S322" s="153" t="s">
        <v>176</v>
      </c>
      <c r="T322" s="160"/>
      <c r="V322" s="161">
        <f t="shared" si="126"/>
        <v>0</v>
      </c>
      <c r="X322" s="342"/>
      <c r="Y322" s="342"/>
      <c r="Z322" s="342"/>
    </row>
    <row r="323" spans="1:26" ht="15" customHeight="1">
      <c r="A323" s="153">
        <v>313</v>
      </c>
      <c r="B323" s="153">
        <f t="shared" si="106"/>
        <v>7</v>
      </c>
      <c r="C323" s="154">
        <v>6121643</v>
      </c>
      <c r="D323" s="154" t="s">
        <v>1421</v>
      </c>
      <c r="F323" s="158" t="s">
        <v>176</v>
      </c>
      <c r="G323" s="158"/>
      <c r="H323" s="158" t="s">
        <v>176</v>
      </c>
      <c r="I323" s="158" t="s">
        <v>176</v>
      </c>
      <c r="J323" s="158" t="s">
        <v>176</v>
      </c>
      <c r="K323" s="166">
        <v>6121643</v>
      </c>
      <c r="L323" s="158" t="s">
        <v>176</v>
      </c>
      <c r="M323" s="158" t="s">
        <v>176</v>
      </c>
      <c r="N323" s="158"/>
      <c r="O323" s="166" t="s">
        <v>398</v>
      </c>
      <c r="P323" s="160"/>
      <c r="R323" s="161">
        <f>P323-R324-R325-R326-R327-R328-R329</f>
        <v>0</v>
      </c>
      <c r="S323" s="153" t="s">
        <v>176</v>
      </c>
      <c r="T323" s="160"/>
      <c r="V323" s="161">
        <f>T323+V324+V325+V329</f>
        <v>0</v>
      </c>
      <c r="X323" s="342"/>
      <c r="Y323" s="342"/>
      <c r="Z323" s="342"/>
    </row>
    <row r="324" spans="1:26" ht="15" customHeight="1">
      <c r="A324" s="153">
        <v>314</v>
      </c>
      <c r="B324" s="153">
        <f t="shared" si="106"/>
        <v>8</v>
      </c>
      <c r="C324" s="154">
        <v>61216431</v>
      </c>
      <c r="D324" s="154" t="s">
        <v>1421</v>
      </c>
      <c r="F324" s="158" t="s">
        <v>176</v>
      </c>
      <c r="G324" s="158"/>
      <c r="H324" s="158" t="s">
        <v>176</v>
      </c>
      <c r="I324" s="158" t="s">
        <v>176</v>
      </c>
      <c r="J324" s="158" t="s">
        <v>176</v>
      </c>
      <c r="K324" s="158" t="s">
        <v>176</v>
      </c>
      <c r="L324" s="167">
        <v>61216431</v>
      </c>
      <c r="M324" s="158" t="s">
        <v>176</v>
      </c>
      <c r="N324" s="158"/>
      <c r="O324" s="167" t="s">
        <v>399</v>
      </c>
      <c r="P324" s="160"/>
      <c r="R324" s="161">
        <f>P324</f>
        <v>0</v>
      </c>
      <c r="S324" s="153" t="s">
        <v>176</v>
      </c>
      <c r="T324" s="160"/>
      <c r="V324" s="161">
        <f>T324</f>
        <v>0</v>
      </c>
      <c r="X324" s="342"/>
      <c r="Y324" s="342"/>
      <c r="Z324" s="342"/>
    </row>
    <row r="325" spans="1:26" ht="15" customHeight="1">
      <c r="A325" s="153">
        <v>315</v>
      </c>
      <c r="B325" s="153">
        <f t="shared" si="106"/>
        <v>8</v>
      </c>
      <c r="C325" s="154">
        <v>61216432</v>
      </c>
      <c r="D325" s="154" t="s">
        <v>1421</v>
      </c>
      <c r="F325" s="158" t="s">
        <v>176</v>
      </c>
      <c r="G325" s="158"/>
      <c r="H325" s="158" t="s">
        <v>176</v>
      </c>
      <c r="I325" s="158" t="s">
        <v>176</v>
      </c>
      <c r="J325" s="158" t="s">
        <v>176</v>
      </c>
      <c r="K325" s="158" t="s">
        <v>176</v>
      </c>
      <c r="L325" s="167">
        <v>61216432</v>
      </c>
      <c r="M325" s="158" t="s">
        <v>176</v>
      </c>
      <c r="N325" s="158"/>
      <c r="O325" s="167" t="s">
        <v>400</v>
      </c>
      <c r="P325" s="160"/>
      <c r="R325" s="161">
        <f>P325-R326-R327-R328</f>
        <v>0</v>
      </c>
      <c r="S325" s="153" t="s">
        <v>176</v>
      </c>
      <c r="T325" s="160"/>
      <c r="V325" s="161">
        <f>T325+V326+V327+V328</f>
        <v>0</v>
      </c>
      <c r="X325" s="342"/>
      <c r="Y325" s="342"/>
      <c r="Z325" s="342"/>
    </row>
    <row r="326" spans="1:26" ht="15" customHeight="1">
      <c r="A326" s="153">
        <v>316</v>
      </c>
      <c r="B326" s="153">
        <f t="shared" si="106"/>
        <v>9</v>
      </c>
      <c r="C326" s="154">
        <v>612164321</v>
      </c>
      <c r="D326" s="154" t="s">
        <v>1421</v>
      </c>
      <c r="F326" s="158" t="s">
        <v>176</v>
      </c>
      <c r="G326" s="158"/>
      <c r="H326" s="158" t="s">
        <v>176</v>
      </c>
      <c r="I326" s="158" t="s">
        <v>176</v>
      </c>
      <c r="J326" s="158" t="s">
        <v>176</v>
      </c>
      <c r="K326" s="158" t="s">
        <v>176</v>
      </c>
      <c r="L326" s="158" t="s">
        <v>176</v>
      </c>
      <c r="M326" s="158">
        <v>612164321</v>
      </c>
      <c r="N326" s="158"/>
      <c r="O326" s="158" t="s">
        <v>401</v>
      </c>
      <c r="P326" s="160"/>
      <c r="R326" s="161">
        <f>P326</f>
        <v>0</v>
      </c>
      <c r="S326" s="153" t="s">
        <v>176</v>
      </c>
      <c r="T326" s="160"/>
      <c r="V326" s="161">
        <f>T326</f>
        <v>0</v>
      </c>
      <c r="X326" s="342"/>
      <c r="Y326" s="342"/>
      <c r="Z326" s="342"/>
    </row>
    <row r="327" spans="1:26" ht="15" customHeight="1">
      <c r="A327" s="153">
        <v>317</v>
      </c>
      <c r="B327" s="153">
        <f t="shared" si="106"/>
        <v>9</v>
      </c>
      <c r="C327" s="154">
        <v>612164322</v>
      </c>
      <c r="D327" s="154" t="s">
        <v>1421</v>
      </c>
      <c r="F327" s="158" t="s">
        <v>176</v>
      </c>
      <c r="G327" s="158"/>
      <c r="H327" s="158" t="s">
        <v>176</v>
      </c>
      <c r="I327" s="158" t="s">
        <v>176</v>
      </c>
      <c r="J327" s="158" t="s">
        <v>176</v>
      </c>
      <c r="K327" s="158" t="s">
        <v>176</v>
      </c>
      <c r="L327" s="158" t="s">
        <v>176</v>
      </c>
      <c r="M327" s="158">
        <v>612164322</v>
      </c>
      <c r="N327" s="158"/>
      <c r="O327" s="158" t="s">
        <v>402</v>
      </c>
      <c r="P327" s="160"/>
      <c r="R327" s="161">
        <f t="shared" ref="R327:R328" si="127">P327</f>
        <v>0</v>
      </c>
      <c r="S327" s="153" t="s">
        <v>176</v>
      </c>
      <c r="T327" s="160"/>
      <c r="V327" s="161">
        <f t="shared" ref="V327:V328" si="128">T327</f>
        <v>0</v>
      </c>
      <c r="X327" s="342"/>
      <c r="Y327" s="342"/>
      <c r="Z327" s="342"/>
    </row>
    <row r="328" spans="1:26" ht="15" customHeight="1">
      <c r="A328" s="153">
        <v>318</v>
      </c>
      <c r="B328" s="153">
        <f t="shared" si="106"/>
        <v>9</v>
      </c>
      <c r="C328" s="154">
        <v>612164328</v>
      </c>
      <c r="D328" s="154" t="s">
        <v>1421</v>
      </c>
      <c r="F328" s="158" t="s">
        <v>176</v>
      </c>
      <c r="G328" s="158"/>
      <c r="H328" s="158" t="s">
        <v>176</v>
      </c>
      <c r="I328" s="158" t="s">
        <v>176</v>
      </c>
      <c r="J328" s="158" t="s">
        <v>176</v>
      </c>
      <c r="K328" s="158" t="s">
        <v>176</v>
      </c>
      <c r="L328" s="158" t="s">
        <v>176</v>
      </c>
      <c r="M328" s="158">
        <v>612164328</v>
      </c>
      <c r="N328" s="158"/>
      <c r="O328" s="158" t="s">
        <v>403</v>
      </c>
      <c r="P328" s="160"/>
      <c r="R328" s="161">
        <f t="shared" si="127"/>
        <v>0</v>
      </c>
      <c r="S328" s="153" t="s">
        <v>176</v>
      </c>
      <c r="T328" s="160"/>
      <c r="V328" s="161">
        <f t="shared" si="128"/>
        <v>0</v>
      </c>
      <c r="X328" s="342"/>
      <c r="Y328" s="342"/>
      <c r="Z328" s="342"/>
    </row>
    <row r="329" spans="1:26" ht="15" customHeight="1">
      <c r="A329" s="153">
        <v>319</v>
      </c>
      <c r="B329" s="153">
        <f t="shared" si="106"/>
        <v>8</v>
      </c>
      <c r="C329" s="154">
        <v>61216438</v>
      </c>
      <c r="D329" s="154" t="s">
        <v>1421</v>
      </c>
      <c r="F329" s="158" t="s">
        <v>176</v>
      </c>
      <c r="G329" s="158"/>
      <c r="H329" s="158" t="s">
        <v>176</v>
      </c>
      <c r="I329" s="158" t="s">
        <v>176</v>
      </c>
      <c r="J329" s="158" t="s">
        <v>176</v>
      </c>
      <c r="K329" s="158" t="s">
        <v>176</v>
      </c>
      <c r="L329" s="167">
        <v>61216438</v>
      </c>
      <c r="M329" s="158" t="s">
        <v>176</v>
      </c>
      <c r="N329" s="158"/>
      <c r="O329" s="167" t="s">
        <v>404</v>
      </c>
      <c r="P329" s="160"/>
      <c r="R329" s="161">
        <f>P329</f>
        <v>0</v>
      </c>
      <c r="S329" s="153" t="s">
        <v>176</v>
      </c>
      <c r="T329" s="160"/>
      <c r="V329" s="161">
        <f>T329</f>
        <v>0</v>
      </c>
      <c r="X329" s="342"/>
      <c r="Y329" s="342"/>
      <c r="Z329" s="342"/>
    </row>
    <row r="330" spans="1:26" ht="15" customHeight="1">
      <c r="A330" s="153">
        <v>320</v>
      </c>
      <c r="B330" s="153">
        <f t="shared" si="106"/>
        <v>6</v>
      </c>
      <c r="C330" s="154">
        <v>612165</v>
      </c>
      <c r="D330" s="154" t="s">
        <v>1421</v>
      </c>
      <c r="F330" s="158" t="s">
        <v>176</v>
      </c>
      <c r="G330" s="158"/>
      <c r="H330" s="158" t="s">
        <v>176</v>
      </c>
      <c r="I330" s="158" t="s">
        <v>176</v>
      </c>
      <c r="J330" s="165">
        <v>612165</v>
      </c>
      <c r="K330" s="158" t="s">
        <v>176</v>
      </c>
      <c r="L330" s="158" t="s">
        <v>176</v>
      </c>
      <c r="M330" s="158" t="s">
        <v>176</v>
      </c>
      <c r="N330" s="158"/>
      <c r="O330" s="165" t="s">
        <v>405</v>
      </c>
      <c r="P330" s="160"/>
      <c r="R330" s="161">
        <f>P330</f>
        <v>0</v>
      </c>
      <c r="S330" s="153" t="s">
        <v>176</v>
      </c>
      <c r="T330" s="160"/>
      <c r="V330" s="161">
        <f>T330</f>
        <v>0</v>
      </c>
      <c r="X330" s="342"/>
      <c r="Y330" s="342"/>
      <c r="Z330" s="342"/>
    </row>
    <row r="331" spans="1:26" ht="15" customHeight="1">
      <c r="A331" s="153">
        <v>321</v>
      </c>
      <c r="B331" s="153">
        <f t="shared" si="106"/>
        <v>5</v>
      </c>
      <c r="C331" s="154">
        <v>61218</v>
      </c>
      <c r="D331" s="154" t="s">
        <v>1421</v>
      </c>
      <c r="F331" s="158" t="s">
        <v>176</v>
      </c>
      <c r="G331" s="158"/>
      <c r="H331" s="158" t="s">
        <v>176</v>
      </c>
      <c r="I331" s="163">
        <v>61218</v>
      </c>
      <c r="J331" s="158" t="s">
        <v>176</v>
      </c>
      <c r="K331" s="158" t="s">
        <v>176</v>
      </c>
      <c r="L331" s="158" t="s">
        <v>176</v>
      </c>
      <c r="M331" s="158" t="s">
        <v>176</v>
      </c>
      <c r="N331" s="158"/>
      <c r="O331" s="163" t="s">
        <v>406</v>
      </c>
      <c r="P331" s="160"/>
      <c r="R331" s="161">
        <f>P331</f>
        <v>0</v>
      </c>
      <c r="S331" s="153" t="s">
        <v>176</v>
      </c>
      <c r="T331" s="160"/>
      <c r="V331" s="161">
        <f>T331</f>
        <v>0</v>
      </c>
      <c r="X331" s="342"/>
      <c r="Y331" s="342"/>
      <c r="Z331" s="342"/>
    </row>
    <row r="332" spans="1:26" ht="15" customHeight="1">
      <c r="A332" s="153">
        <v>322</v>
      </c>
      <c r="B332" s="153">
        <f t="shared" ref="B332:B395" si="129">LEN(C332)</f>
        <v>4</v>
      </c>
      <c r="C332" s="154">
        <v>6122</v>
      </c>
      <c r="D332" s="154" t="s">
        <v>1421</v>
      </c>
      <c r="F332" s="158" t="s">
        <v>176</v>
      </c>
      <c r="G332" s="158"/>
      <c r="H332" s="162">
        <v>6122</v>
      </c>
      <c r="I332" s="158" t="s">
        <v>176</v>
      </c>
      <c r="J332" s="158" t="s">
        <v>176</v>
      </c>
      <c r="K332" s="158" t="s">
        <v>176</v>
      </c>
      <c r="L332" s="158" t="s">
        <v>176</v>
      </c>
      <c r="M332" s="158" t="s">
        <v>176</v>
      </c>
      <c r="N332" s="158"/>
      <c r="O332" s="162" t="s">
        <v>407</v>
      </c>
      <c r="P332" s="160"/>
      <c r="R332" s="161">
        <f>P332-R333-R334-R335-R336-R337-R338-R339-R340-R341-R342-R343-R344-R345-R346-R347-R348-R349-R350-R351-R352-R353-R354-R355-R356-R357</f>
        <v>0</v>
      </c>
      <c r="S332" s="153" t="s">
        <v>176</v>
      </c>
      <c r="T332" s="160"/>
      <c r="V332" s="161">
        <f>T332+V333+V348+V355</f>
        <v>0</v>
      </c>
      <c r="X332" s="342"/>
      <c r="Y332" s="342"/>
      <c r="Z332" s="342"/>
    </row>
    <row r="333" spans="1:26" ht="15" customHeight="1">
      <c r="A333" s="153">
        <v>323</v>
      </c>
      <c r="B333" s="153">
        <f t="shared" si="129"/>
        <v>5</v>
      </c>
      <c r="C333" s="154">
        <v>61221</v>
      </c>
      <c r="D333" s="154" t="s">
        <v>1421</v>
      </c>
      <c r="F333" s="158" t="s">
        <v>176</v>
      </c>
      <c r="G333" s="158"/>
      <c r="H333" s="158" t="s">
        <v>176</v>
      </c>
      <c r="I333" s="163">
        <v>61221</v>
      </c>
      <c r="J333" s="158" t="s">
        <v>176</v>
      </c>
      <c r="K333" s="158" t="s">
        <v>176</v>
      </c>
      <c r="L333" s="158" t="s">
        <v>176</v>
      </c>
      <c r="M333" s="158" t="s">
        <v>176</v>
      </c>
      <c r="N333" s="158"/>
      <c r="O333" s="163" t="s">
        <v>408</v>
      </c>
      <c r="P333" s="160"/>
      <c r="R333" s="161">
        <f>P333-R334-R335-R336-R337-R338-R339-R340-R341-R342-R343-R344-R345-R346-R347</f>
        <v>0</v>
      </c>
      <c r="S333" s="153" t="s">
        <v>176</v>
      </c>
      <c r="T333" s="160"/>
      <c r="V333" s="161">
        <f>T333+V334+V339+V346+V347</f>
        <v>0</v>
      </c>
      <c r="X333" s="342"/>
      <c r="Y333" s="342"/>
      <c r="Z333" s="342"/>
    </row>
    <row r="334" spans="1:26" ht="15" customHeight="1">
      <c r="A334" s="153">
        <v>324</v>
      </c>
      <c r="B334" s="153">
        <f t="shared" si="129"/>
        <v>6</v>
      </c>
      <c r="C334" s="154">
        <v>612211</v>
      </c>
      <c r="D334" s="154" t="s">
        <v>1421</v>
      </c>
      <c r="F334" s="158" t="s">
        <v>176</v>
      </c>
      <c r="G334" s="158"/>
      <c r="H334" s="158" t="s">
        <v>176</v>
      </c>
      <c r="I334" s="158" t="s">
        <v>176</v>
      </c>
      <c r="J334" s="165">
        <v>612211</v>
      </c>
      <c r="K334" s="158" t="s">
        <v>176</v>
      </c>
      <c r="L334" s="158" t="s">
        <v>176</v>
      </c>
      <c r="M334" s="158" t="s">
        <v>176</v>
      </c>
      <c r="N334" s="158"/>
      <c r="O334" s="165" t="s">
        <v>409</v>
      </c>
      <c r="P334" s="160"/>
      <c r="R334" s="161">
        <f>P334-R335-R336-R337-R338</f>
        <v>0</v>
      </c>
      <c r="S334" s="153" t="s">
        <v>176</v>
      </c>
      <c r="T334" s="160"/>
      <c r="V334" s="161">
        <f>T334+V335+V336+V337+V338</f>
        <v>0</v>
      </c>
      <c r="X334" s="342"/>
      <c r="Y334" s="342"/>
      <c r="Z334" s="342"/>
    </row>
    <row r="335" spans="1:26" ht="15" hidden="1" customHeight="1">
      <c r="A335" s="153">
        <v>325</v>
      </c>
      <c r="B335" s="153">
        <f t="shared" si="129"/>
        <v>7</v>
      </c>
      <c r="C335" s="154">
        <v>6122111</v>
      </c>
      <c r="F335" s="158" t="s">
        <v>176</v>
      </c>
      <c r="G335" s="158"/>
      <c r="H335" s="158" t="s">
        <v>176</v>
      </c>
      <c r="I335" s="158" t="s">
        <v>176</v>
      </c>
      <c r="J335" s="158" t="s">
        <v>176</v>
      </c>
      <c r="K335" s="166">
        <v>6122111</v>
      </c>
      <c r="L335" s="158" t="s">
        <v>176</v>
      </c>
      <c r="M335" s="158" t="s">
        <v>176</v>
      </c>
      <c r="N335" s="158" t="s">
        <v>1422</v>
      </c>
      <c r="O335" s="166" t="s">
        <v>236</v>
      </c>
      <c r="P335" s="160"/>
      <c r="R335" s="161">
        <f>P335</f>
        <v>0</v>
      </c>
      <c r="S335" s="153" t="s">
        <v>176</v>
      </c>
      <c r="T335" s="160"/>
      <c r="V335" s="161">
        <f>T335</f>
        <v>0</v>
      </c>
      <c r="X335" s="342"/>
      <c r="Y335" s="342"/>
      <c r="Z335" s="342"/>
    </row>
    <row r="336" spans="1:26" ht="15" hidden="1" customHeight="1">
      <c r="A336" s="153">
        <v>326</v>
      </c>
      <c r="B336" s="153">
        <f t="shared" si="129"/>
        <v>7</v>
      </c>
      <c r="C336" s="154">
        <v>6122112</v>
      </c>
      <c r="F336" s="158" t="s">
        <v>176</v>
      </c>
      <c r="G336" s="158"/>
      <c r="H336" s="158" t="s">
        <v>176</v>
      </c>
      <c r="I336" s="158" t="s">
        <v>176</v>
      </c>
      <c r="J336" s="158" t="s">
        <v>176</v>
      </c>
      <c r="K336" s="166">
        <v>6122112</v>
      </c>
      <c r="L336" s="158" t="s">
        <v>176</v>
      </c>
      <c r="M336" s="158" t="s">
        <v>176</v>
      </c>
      <c r="N336" s="158" t="s">
        <v>1422</v>
      </c>
      <c r="O336" s="166" t="s">
        <v>318</v>
      </c>
      <c r="P336" s="160"/>
      <c r="R336" s="161">
        <f t="shared" ref="R336:R338" si="130">P336</f>
        <v>0</v>
      </c>
      <c r="S336" s="153" t="s">
        <v>176</v>
      </c>
      <c r="T336" s="160"/>
      <c r="V336" s="161">
        <f t="shared" ref="V336:V338" si="131">T336</f>
        <v>0</v>
      </c>
      <c r="X336" s="342"/>
      <c r="Y336" s="342"/>
      <c r="Z336" s="342"/>
    </row>
    <row r="337" spans="1:26" ht="15" hidden="1" customHeight="1">
      <c r="A337" s="153">
        <v>327</v>
      </c>
      <c r="B337" s="153">
        <f t="shared" si="129"/>
        <v>7</v>
      </c>
      <c r="C337" s="154">
        <v>6122113</v>
      </c>
      <c r="F337" s="158" t="s">
        <v>176</v>
      </c>
      <c r="G337" s="158"/>
      <c r="H337" s="158" t="s">
        <v>176</v>
      </c>
      <c r="I337" s="158" t="s">
        <v>176</v>
      </c>
      <c r="J337" s="158" t="s">
        <v>176</v>
      </c>
      <c r="K337" s="166">
        <v>6122113</v>
      </c>
      <c r="L337" s="158" t="s">
        <v>176</v>
      </c>
      <c r="M337" s="158" t="s">
        <v>176</v>
      </c>
      <c r="N337" s="158" t="s">
        <v>1422</v>
      </c>
      <c r="O337" s="166" t="s">
        <v>410</v>
      </c>
      <c r="P337" s="160"/>
      <c r="R337" s="161">
        <f t="shared" si="130"/>
        <v>0</v>
      </c>
      <c r="S337" s="153" t="s">
        <v>176</v>
      </c>
      <c r="T337" s="160"/>
      <c r="V337" s="161">
        <f t="shared" si="131"/>
        <v>0</v>
      </c>
      <c r="X337" s="342"/>
      <c r="Y337" s="342"/>
      <c r="Z337" s="342"/>
    </row>
    <row r="338" spans="1:26" ht="15" hidden="1" customHeight="1">
      <c r="A338" s="153">
        <v>328</v>
      </c>
      <c r="B338" s="153">
        <f t="shared" si="129"/>
        <v>7</v>
      </c>
      <c r="C338" s="154">
        <v>6122118</v>
      </c>
      <c r="F338" s="158" t="s">
        <v>176</v>
      </c>
      <c r="G338" s="158"/>
      <c r="H338" s="158" t="s">
        <v>176</v>
      </c>
      <c r="I338" s="158" t="s">
        <v>176</v>
      </c>
      <c r="J338" s="158" t="s">
        <v>176</v>
      </c>
      <c r="K338" s="166">
        <v>6122118</v>
      </c>
      <c r="L338" s="158" t="s">
        <v>176</v>
      </c>
      <c r="M338" s="158" t="s">
        <v>176</v>
      </c>
      <c r="N338" s="158" t="s">
        <v>1422</v>
      </c>
      <c r="O338" s="166" t="s">
        <v>411</v>
      </c>
      <c r="P338" s="160"/>
      <c r="R338" s="161">
        <f t="shared" si="130"/>
        <v>0</v>
      </c>
      <c r="S338" s="153" t="s">
        <v>176</v>
      </c>
      <c r="T338" s="160"/>
      <c r="V338" s="161">
        <f t="shared" si="131"/>
        <v>0</v>
      </c>
      <c r="X338" s="342"/>
      <c r="Y338" s="342"/>
      <c r="Z338" s="342"/>
    </row>
    <row r="339" spans="1:26" ht="15" customHeight="1">
      <c r="A339" s="153">
        <v>329</v>
      </c>
      <c r="B339" s="153">
        <f t="shared" si="129"/>
        <v>6</v>
      </c>
      <c r="C339" s="154">
        <v>612212</v>
      </c>
      <c r="D339" s="154" t="s">
        <v>1421</v>
      </c>
      <c r="F339" s="158" t="s">
        <v>176</v>
      </c>
      <c r="G339" s="158"/>
      <c r="H339" s="158" t="s">
        <v>176</v>
      </c>
      <c r="I339" s="158" t="s">
        <v>176</v>
      </c>
      <c r="J339" s="165">
        <v>612212</v>
      </c>
      <c r="K339" s="158" t="s">
        <v>176</v>
      </c>
      <c r="L339" s="158" t="s">
        <v>176</v>
      </c>
      <c r="M339" s="158" t="s">
        <v>176</v>
      </c>
      <c r="N339" s="158"/>
      <c r="O339" s="165" t="s">
        <v>412</v>
      </c>
      <c r="P339" s="160"/>
      <c r="R339" s="161">
        <f>P339-R340-R341-R342-R343-R344-R345</f>
        <v>0</v>
      </c>
      <c r="S339" s="153" t="s">
        <v>176</v>
      </c>
      <c r="T339" s="160"/>
      <c r="V339" s="161">
        <f>T339+V340+V341+V342+V343+V344+V345</f>
        <v>0</v>
      </c>
      <c r="X339" s="342"/>
      <c r="Y339" s="342"/>
      <c r="Z339" s="342"/>
    </row>
    <row r="340" spans="1:26" ht="15" customHeight="1">
      <c r="A340" s="153">
        <v>330</v>
      </c>
      <c r="B340" s="153">
        <f t="shared" si="129"/>
        <v>7</v>
      </c>
      <c r="C340" s="154">
        <v>6122121</v>
      </c>
      <c r="D340" s="154" t="s">
        <v>1421</v>
      </c>
      <c r="F340" s="158" t="s">
        <v>176</v>
      </c>
      <c r="G340" s="158"/>
      <c r="H340" s="158" t="s">
        <v>176</v>
      </c>
      <c r="I340" s="158" t="s">
        <v>176</v>
      </c>
      <c r="J340" s="158" t="s">
        <v>176</v>
      </c>
      <c r="K340" s="166">
        <v>6122121</v>
      </c>
      <c r="L340" s="158" t="s">
        <v>176</v>
      </c>
      <c r="M340" s="158" t="s">
        <v>176</v>
      </c>
      <c r="N340" s="158"/>
      <c r="O340" s="166" t="s">
        <v>413</v>
      </c>
      <c r="P340" s="160"/>
      <c r="R340" s="161">
        <f t="shared" ref="R340:R345" si="132">P340</f>
        <v>0</v>
      </c>
      <c r="S340" s="153" t="s">
        <v>176</v>
      </c>
      <c r="T340" s="160"/>
      <c r="V340" s="161">
        <f t="shared" ref="V340:V345" si="133">T340</f>
        <v>0</v>
      </c>
      <c r="X340" s="342"/>
      <c r="Y340" s="342"/>
      <c r="Z340" s="342"/>
    </row>
    <row r="341" spans="1:26" ht="15" customHeight="1">
      <c r="A341" s="153">
        <v>331</v>
      </c>
      <c r="B341" s="153">
        <f t="shared" si="129"/>
        <v>7</v>
      </c>
      <c r="C341" s="154">
        <v>6122122</v>
      </c>
      <c r="D341" s="154" t="s">
        <v>1421</v>
      </c>
      <c r="F341" s="158" t="s">
        <v>176</v>
      </c>
      <c r="G341" s="158"/>
      <c r="H341" s="158" t="s">
        <v>176</v>
      </c>
      <c r="I341" s="158" t="s">
        <v>176</v>
      </c>
      <c r="J341" s="158" t="s">
        <v>176</v>
      </c>
      <c r="K341" s="166">
        <v>6122122</v>
      </c>
      <c r="L341" s="158" t="s">
        <v>176</v>
      </c>
      <c r="M341" s="158" t="s">
        <v>176</v>
      </c>
      <c r="N341" s="158"/>
      <c r="O341" s="166" t="s">
        <v>414</v>
      </c>
      <c r="P341" s="160"/>
      <c r="R341" s="161">
        <f t="shared" si="132"/>
        <v>0</v>
      </c>
      <c r="S341" s="153" t="s">
        <v>176</v>
      </c>
      <c r="T341" s="160"/>
      <c r="V341" s="161">
        <f t="shared" si="133"/>
        <v>0</v>
      </c>
      <c r="X341" s="342"/>
      <c r="Y341" s="342"/>
      <c r="Z341" s="342"/>
    </row>
    <row r="342" spans="1:26" ht="15" customHeight="1">
      <c r="A342" s="153">
        <v>332</v>
      </c>
      <c r="B342" s="153">
        <f t="shared" si="129"/>
        <v>7</v>
      </c>
      <c r="C342" s="154">
        <v>6122123</v>
      </c>
      <c r="D342" s="154" t="s">
        <v>1421</v>
      </c>
      <c r="F342" s="158" t="s">
        <v>176</v>
      </c>
      <c r="G342" s="158"/>
      <c r="H342" s="158" t="s">
        <v>176</v>
      </c>
      <c r="I342" s="158" t="s">
        <v>176</v>
      </c>
      <c r="J342" s="158" t="s">
        <v>176</v>
      </c>
      <c r="K342" s="166">
        <v>6122123</v>
      </c>
      <c r="L342" s="158" t="s">
        <v>176</v>
      </c>
      <c r="M342" s="158" t="s">
        <v>176</v>
      </c>
      <c r="N342" s="158"/>
      <c r="O342" s="166" t="s">
        <v>415</v>
      </c>
      <c r="P342" s="160"/>
      <c r="R342" s="161">
        <f t="shared" si="132"/>
        <v>0</v>
      </c>
      <c r="S342" s="153" t="s">
        <v>176</v>
      </c>
      <c r="T342" s="160"/>
      <c r="V342" s="161">
        <f t="shared" si="133"/>
        <v>0</v>
      </c>
      <c r="X342" s="342"/>
      <c r="Y342" s="342"/>
      <c r="Z342" s="342"/>
    </row>
    <row r="343" spans="1:26" ht="15" customHeight="1">
      <c r="A343" s="153">
        <v>333</v>
      </c>
      <c r="B343" s="153">
        <f t="shared" si="129"/>
        <v>7</v>
      </c>
      <c r="C343" s="154">
        <v>6122124</v>
      </c>
      <c r="D343" s="154" t="s">
        <v>1421</v>
      </c>
      <c r="F343" s="158" t="s">
        <v>176</v>
      </c>
      <c r="G343" s="158"/>
      <c r="H343" s="158" t="s">
        <v>176</v>
      </c>
      <c r="I343" s="158" t="s">
        <v>176</v>
      </c>
      <c r="J343" s="158" t="s">
        <v>176</v>
      </c>
      <c r="K343" s="166">
        <v>6122124</v>
      </c>
      <c r="L343" s="158" t="s">
        <v>176</v>
      </c>
      <c r="M343" s="158" t="s">
        <v>176</v>
      </c>
      <c r="N343" s="158"/>
      <c r="O343" s="166" t="s">
        <v>416</v>
      </c>
      <c r="P343" s="160"/>
      <c r="R343" s="161">
        <f t="shared" si="132"/>
        <v>0</v>
      </c>
      <c r="S343" s="153" t="s">
        <v>176</v>
      </c>
      <c r="T343" s="160"/>
      <c r="V343" s="161">
        <f t="shared" si="133"/>
        <v>0</v>
      </c>
      <c r="X343" s="342"/>
      <c r="Y343" s="342"/>
      <c r="Z343" s="342"/>
    </row>
    <row r="344" spans="1:26" ht="15" customHeight="1">
      <c r="A344" s="153">
        <v>334</v>
      </c>
      <c r="B344" s="153">
        <f t="shared" si="129"/>
        <v>7</v>
      </c>
      <c r="C344" s="154">
        <v>6122125</v>
      </c>
      <c r="D344" s="154" t="s">
        <v>1421</v>
      </c>
      <c r="F344" s="158" t="s">
        <v>176</v>
      </c>
      <c r="G344" s="158"/>
      <c r="H344" s="158" t="s">
        <v>176</v>
      </c>
      <c r="I344" s="158" t="s">
        <v>176</v>
      </c>
      <c r="J344" s="158" t="s">
        <v>176</v>
      </c>
      <c r="K344" s="166">
        <v>6122125</v>
      </c>
      <c r="L344" s="158" t="s">
        <v>176</v>
      </c>
      <c r="M344" s="158" t="s">
        <v>176</v>
      </c>
      <c r="N344" s="158"/>
      <c r="O344" s="166" t="s">
        <v>417</v>
      </c>
      <c r="P344" s="160"/>
      <c r="R344" s="161">
        <f t="shared" si="132"/>
        <v>0</v>
      </c>
      <c r="S344" s="153" t="s">
        <v>176</v>
      </c>
      <c r="T344" s="160"/>
      <c r="V344" s="161">
        <f t="shared" si="133"/>
        <v>0</v>
      </c>
      <c r="X344" s="342"/>
      <c r="Y344" s="342"/>
      <c r="Z344" s="342"/>
    </row>
    <row r="345" spans="1:26" ht="15" customHeight="1">
      <c r="A345" s="153">
        <v>335</v>
      </c>
      <c r="B345" s="153">
        <f t="shared" si="129"/>
        <v>7</v>
      </c>
      <c r="C345" s="154">
        <v>6122128</v>
      </c>
      <c r="D345" s="154" t="s">
        <v>1421</v>
      </c>
      <c r="F345" s="158" t="s">
        <v>176</v>
      </c>
      <c r="G345" s="158"/>
      <c r="H345" s="158" t="s">
        <v>176</v>
      </c>
      <c r="I345" s="158" t="s">
        <v>176</v>
      </c>
      <c r="J345" s="158" t="s">
        <v>176</v>
      </c>
      <c r="K345" s="166">
        <v>6122128</v>
      </c>
      <c r="L345" s="158" t="s">
        <v>176</v>
      </c>
      <c r="M345" s="158" t="s">
        <v>176</v>
      </c>
      <c r="N345" s="158"/>
      <c r="O345" s="166" t="s">
        <v>418</v>
      </c>
      <c r="P345" s="160"/>
      <c r="R345" s="161">
        <f t="shared" si="132"/>
        <v>0</v>
      </c>
      <c r="S345" s="153" t="s">
        <v>176</v>
      </c>
      <c r="T345" s="160"/>
      <c r="V345" s="161">
        <f t="shared" si="133"/>
        <v>0</v>
      </c>
      <c r="X345" s="342"/>
      <c r="Y345" s="342"/>
      <c r="Z345" s="342"/>
    </row>
    <row r="346" spans="1:26" ht="15" customHeight="1">
      <c r="A346" s="153">
        <v>336</v>
      </c>
      <c r="B346" s="153">
        <f t="shared" si="129"/>
        <v>6</v>
      </c>
      <c r="C346" s="154">
        <v>612213</v>
      </c>
      <c r="D346" s="154" t="s">
        <v>1421</v>
      </c>
      <c r="F346" s="158" t="s">
        <v>176</v>
      </c>
      <c r="G346" s="158"/>
      <c r="H346" s="158" t="s">
        <v>176</v>
      </c>
      <c r="I346" s="158" t="s">
        <v>176</v>
      </c>
      <c r="J346" s="165">
        <v>612213</v>
      </c>
      <c r="K346" s="158" t="s">
        <v>176</v>
      </c>
      <c r="L346" s="158" t="s">
        <v>176</v>
      </c>
      <c r="M346" s="158" t="s">
        <v>176</v>
      </c>
      <c r="N346" s="158"/>
      <c r="O346" s="165" t="s">
        <v>419</v>
      </c>
      <c r="P346" s="160"/>
      <c r="R346" s="161">
        <f>P346</f>
        <v>0</v>
      </c>
      <c r="S346" s="153" t="s">
        <v>176</v>
      </c>
      <c r="T346" s="160"/>
      <c r="V346" s="161">
        <f>T346</f>
        <v>0</v>
      </c>
      <c r="X346" s="342"/>
      <c r="Y346" s="342"/>
      <c r="Z346" s="342"/>
    </row>
    <row r="347" spans="1:26" ht="15" customHeight="1">
      <c r="A347" s="153">
        <v>337</v>
      </c>
      <c r="B347" s="153">
        <f t="shared" si="129"/>
        <v>6</v>
      </c>
      <c r="C347" s="154">
        <v>612218</v>
      </c>
      <c r="D347" s="154" t="s">
        <v>1421</v>
      </c>
      <c r="F347" s="158" t="s">
        <v>176</v>
      </c>
      <c r="G347" s="158"/>
      <c r="H347" s="158" t="s">
        <v>176</v>
      </c>
      <c r="I347" s="158" t="s">
        <v>176</v>
      </c>
      <c r="J347" s="165">
        <v>612218</v>
      </c>
      <c r="K347" s="158" t="s">
        <v>176</v>
      </c>
      <c r="L347" s="158" t="s">
        <v>176</v>
      </c>
      <c r="M347" s="158" t="s">
        <v>176</v>
      </c>
      <c r="N347" s="158"/>
      <c r="O347" s="165" t="s">
        <v>411</v>
      </c>
      <c r="P347" s="160"/>
      <c r="R347" s="161">
        <f>P347</f>
        <v>0</v>
      </c>
      <c r="S347" s="153" t="s">
        <v>176</v>
      </c>
      <c r="T347" s="160"/>
      <c r="V347" s="161">
        <f>T347</f>
        <v>0</v>
      </c>
      <c r="X347" s="342"/>
      <c r="Y347" s="342"/>
      <c r="Z347" s="342"/>
    </row>
    <row r="348" spans="1:26" ht="15" customHeight="1">
      <c r="A348" s="153">
        <v>338</v>
      </c>
      <c r="B348" s="153">
        <f t="shared" si="129"/>
        <v>5</v>
      </c>
      <c r="C348" s="154">
        <v>61222</v>
      </c>
      <c r="D348" s="154" t="s">
        <v>1421</v>
      </c>
      <c r="F348" s="158" t="s">
        <v>176</v>
      </c>
      <c r="G348" s="158"/>
      <c r="H348" s="158" t="s">
        <v>176</v>
      </c>
      <c r="I348" s="163">
        <v>61222</v>
      </c>
      <c r="J348" s="158" t="s">
        <v>176</v>
      </c>
      <c r="K348" s="158" t="s">
        <v>176</v>
      </c>
      <c r="L348" s="158" t="s">
        <v>176</v>
      </c>
      <c r="M348" s="158" t="s">
        <v>176</v>
      </c>
      <c r="N348" s="158"/>
      <c r="O348" s="163" t="s">
        <v>420</v>
      </c>
      <c r="P348" s="160"/>
      <c r="R348" s="161">
        <f>P348-R349-R350-R351-R352-R353-R354</f>
        <v>0</v>
      </c>
      <c r="S348" s="153" t="s">
        <v>176</v>
      </c>
      <c r="T348" s="160"/>
      <c r="V348" s="161">
        <f>T348+V349+V350+V351+V352+V353+V354</f>
        <v>0</v>
      </c>
      <c r="X348" s="342"/>
      <c r="Y348" s="342"/>
      <c r="Z348" s="342"/>
    </row>
    <row r="349" spans="1:26" ht="15" customHeight="1">
      <c r="A349" s="153">
        <v>339</v>
      </c>
      <c r="B349" s="153">
        <f t="shared" si="129"/>
        <v>6</v>
      </c>
      <c r="C349" s="154">
        <v>612221</v>
      </c>
      <c r="D349" s="154" t="s">
        <v>1421</v>
      </c>
      <c r="F349" s="158" t="s">
        <v>176</v>
      </c>
      <c r="G349" s="158"/>
      <c r="H349" s="158" t="s">
        <v>176</v>
      </c>
      <c r="I349" s="158" t="s">
        <v>176</v>
      </c>
      <c r="J349" s="165">
        <v>612221</v>
      </c>
      <c r="K349" s="158" t="s">
        <v>176</v>
      </c>
      <c r="L349" s="158" t="s">
        <v>176</v>
      </c>
      <c r="M349" s="158" t="s">
        <v>176</v>
      </c>
      <c r="N349" s="158"/>
      <c r="O349" s="165" t="s">
        <v>324</v>
      </c>
      <c r="P349" s="160"/>
      <c r="R349" s="161">
        <f t="shared" ref="R349:R354" si="134">P349</f>
        <v>0</v>
      </c>
      <c r="S349" s="153" t="s">
        <v>176</v>
      </c>
      <c r="T349" s="160"/>
      <c r="V349" s="161">
        <f t="shared" ref="V349:V354" si="135">T349</f>
        <v>0</v>
      </c>
      <c r="X349" s="342"/>
      <c r="Y349" s="342"/>
      <c r="Z349" s="342"/>
    </row>
    <row r="350" spans="1:26" ht="15" customHeight="1">
      <c r="A350" s="153">
        <v>340</v>
      </c>
      <c r="B350" s="153">
        <f t="shared" si="129"/>
        <v>6</v>
      </c>
      <c r="C350" s="154">
        <v>612222</v>
      </c>
      <c r="D350" s="154" t="s">
        <v>1421</v>
      </c>
      <c r="F350" s="158" t="s">
        <v>176</v>
      </c>
      <c r="G350" s="158"/>
      <c r="H350" s="158" t="s">
        <v>176</v>
      </c>
      <c r="I350" s="158" t="s">
        <v>176</v>
      </c>
      <c r="J350" s="165">
        <v>612222</v>
      </c>
      <c r="K350" s="158" t="s">
        <v>176</v>
      </c>
      <c r="L350" s="158" t="s">
        <v>176</v>
      </c>
      <c r="M350" s="158" t="s">
        <v>176</v>
      </c>
      <c r="N350" s="158"/>
      <c r="O350" s="165" t="s">
        <v>325</v>
      </c>
      <c r="P350" s="160"/>
      <c r="R350" s="161">
        <f t="shared" si="134"/>
        <v>0</v>
      </c>
      <c r="S350" s="153" t="s">
        <v>176</v>
      </c>
      <c r="T350" s="160"/>
      <c r="V350" s="161">
        <f t="shared" si="135"/>
        <v>0</v>
      </c>
      <c r="X350" s="342"/>
      <c r="Y350" s="342"/>
      <c r="Z350" s="342"/>
    </row>
    <row r="351" spans="1:26" ht="15" customHeight="1">
      <c r="A351" s="153">
        <v>341</v>
      </c>
      <c r="B351" s="153">
        <f t="shared" si="129"/>
        <v>6</v>
      </c>
      <c r="C351" s="154">
        <v>612223</v>
      </c>
      <c r="D351" s="154" t="s">
        <v>1421</v>
      </c>
      <c r="F351" s="158" t="s">
        <v>176</v>
      </c>
      <c r="G351" s="158"/>
      <c r="H351" s="158" t="s">
        <v>176</v>
      </c>
      <c r="I351" s="158" t="s">
        <v>176</v>
      </c>
      <c r="J351" s="165">
        <v>612223</v>
      </c>
      <c r="K351" s="158" t="s">
        <v>176</v>
      </c>
      <c r="L351" s="158" t="s">
        <v>176</v>
      </c>
      <c r="M351" s="158" t="s">
        <v>176</v>
      </c>
      <c r="N351" s="158"/>
      <c r="O351" s="165" t="s">
        <v>326</v>
      </c>
      <c r="P351" s="160"/>
      <c r="R351" s="161">
        <f t="shared" si="134"/>
        <v>0</v>
      </c>
      <c r="S351" s="153" t="s">
        <v>176</v>
      </c>
      <c r="T351" s="160"/>
      <c r="V351" s="161">
        <f t="shared" si="135"/>
        <v>0</v>
      </c>
      <c r="X351" s="342"/>
      <c r="Y351" s="342"/>
      <c r="Z351" s="342"/>
    </row>
    <row r="352" spans="1:26" ht="15" customHeight="1">
      <c r="A352" s="153">
        <v>342</v>
      </c>
      <c r="B352" s="153">
        <f t="shared" si="129"/>
        <v>6</v>
      </c>
      <c r="C352" s="154">
        <v>612224</v>
      </c>
      <c r="D352" s="154" t="s">
        <v>1421</v>
      </c>
      <c r="F352" s="158" t="s">
        <v>176</v>
      </c>
      <c r="G352" s="158"/>
      <c r="H352" s="158" t="s">
        <v>176</v>
      </c>
      <c r="I352" s="158" t="s">
        <v>176</v>
      </c>
      <c r="J352" s="165">
        <v>612224</v>
      </c>
      <c r="K352" s="158" t="s">
        <v>176</v>
      </c>
      <c r="L352" s="158" t="s">
        <v>176</v>
      </c>
      <c r="M352" s="158" t="s">
        <v>176</v>
      </c>
      <c r="N352" s="158"/>
      <c r="O352" s="165" t="s">
        <v>421</v>
      </c>
      <c r="P352" s="160"/>
      <c r="R352" s="161">
        <f t="shared" si="134"/>
        <v>0</v>
      </c>
      <c r="S352" s="153" t="s">
        <v>176</v>
      </c>
      <c r="T352" s="160"/>
      <c r="V352" s="161">
        <f t="shared" si="135"/>
        <v>0</v>
      </c>
      <c r="X352" s="342"/>
      <c r="Y352" s="342"/>
      <c r="Z352" s="342"/>
    </row>
    <row r="353" spans="1:26" ht="15" customHeight="1">
      <c r="A353" s="153">
        <v>343</v>
      </c>
      <c r="B353" s="153">
        <f t="shared" si="129"/>
        <v>6</v>
      </c>
      <c r="C353" s="154">
        <v>612225</v>
      </c>
      <c r="D353" s="154" t="s">
        <v>1421</v>
      </c>
      <c r="F353" s="158" t="s">
        <v>176</v>
      </c>
      <c r="G353" s="158"/>
      <c r="H353" s="158" t="s">
        <v>176</v>
      </c>
      <c r="I353" s="158" t="s">
        <v>176</v>
      </c>
      <c r="J353" s="165">
        <v>612225</v>
      </c>
      <c r="K353" s="158" t="s">
        <v>176</v>
      </c>
      <c r="L353" s="158" t="s">
        <v>176</v>
      </c>
      <c r="M353" s="158" t="s">
        <v>176</v>
      </c>
      <c r="N353" s="158"/>
      <c r="O353" s="165" t="s">
        <v>232</v>
      </c>
      <c r="P353" s="160"/>
      <c r="R353" s="161">
        <f t="shared" si="134"/>
        <v>0</v>
      </c>
      <c r="S353" s="153" t="s">
        <v>176</v>
      </c>
      <c r="T353" s="160"/>
      <c r="V353" s="161">
        <f t="shared" si="135"/>
        <v>0</v>
      </c>
      <c r="X353" s="342"/>
      <c r="Y353" s="342"/>
      <c r="Z353" s="342"/>
    </row>
    <row r="354" spans="1:26" ht="15" customHeight="1">
      <c r="A354" s="153">
        <v>344</v>
      </c>
      <c r="B354" s="153">
        <f t="shared" si="129"/>
        <v>6</v>
      </c>
      <c r="C354" s="154">
        <v>612228</v>
      </c>
      <c r="D354" s="154" t="s">
        <v>1421</v>
      </c>
      <c r="F354" s="158" t="s">
        <v>176</v>
      </c>
      <c r="G354" s="158"/>
      <c r="H354" s="158" t="s">
        <v>176</v>
      </c>
      <c r="I354" s="158" t="s">
        <v>176</v>
      </c>
      <c r="J354" s="165">
        <v>612228</v>
      </c>
      <c r="K354" s="158" t="s">
        <v>176</v>
      </c>
      <c r="L354" s="158" t="s">
        <v>176</v>
      </c>
      <c r="M354" s="158" t="s">
        <v>176</v>
      </c>
      <c r="N354" s="158"/>
      <c r="O354" s="165" t="s">
        <v>329</v>
      </c>
      <c r="P354" s="160"/>
      <c r="R354" s="161">
        <f t="shared" si="134"/>
        <v>0</v>
      </c>
      <c r="S354" s="153" t="s">
        <v>176</v>
      </c>
      <c r="T354" s="160"/>
      <c r="V354" s="161">
        <f t="shared" si="135"/>
        <v>0</v>
      </c>
      <c r="X354" s="342"/>
      <c r="Y354" s="342"/>
      <c r="Z354" s="342"/>
    </row>
    <row r="355" spans="1:26" ht="15" customHeight="1">
      <c r="A355" s="153">
        <v>345</v>
      </c>
      <c r="B355" s="153">
        <f t="shared" si="129"/>
        <v>5</v>
      </c>
      <c r="C355" s="154">
        <v>61223</v>
      </c>
      <c r="D355" s="154" t="s">
        <v>1421</v>
      </c>
      <c r="F355" s="158" t="s">
        <v>176</v>
      </c>
      <c r="G355" s="158"/>
      <c r="H355" s="158" t="s">
        <v>176</v>
      </c>
      <c r="I355" s="163">
        <v>61223</v>
      </c>
      <c r="J355" s="158" t="s">
        <v>176</v>
      </c>
      <c r="K355" s="158" t="s">
        <v>176</v>
      </c>
      <c r="L355" s="158" t="s">
        <v>176</v>
      </c>
      <c r="M355" s="158" t="s">
        <v>176</v>
      </c>
      <c r="N355" s="158"/>
      <c r="O355" s="163" t="s">
        <v>422</v>
      </c>
      <c r="P355" s="160"/>
      <c r="R355" s="161">
        <f>P355-R356-R357</f>
        <v>0</v>
      </c>
      <c r="S355" s="153" t="s">
        <v>176</v>
      </c>
      <c r="T355" s="160"/>
      <c r="V355" s="161">
        <f>T355+V356+V357</f>
        <v>0</v>
      </c>
      <c r="X355" s="342"/>
      <c r="Y355" s="342"/>
      <c r="Z355" s="342"/>
    </row>
    <row r="356" spans="1:26" ht="15" customHeight="1">
      <c r="A356" s="153">
        <v>346</v>
      </c>
      <c r="B356" s="153">
        <f t="shared" si="129"/>
        <v>6</v>
      </c>
      <c r="C356" s="154">
        <v>612231</v>
      </c>
      <c r="D356" s="154" t="s">
        <v>1421</v>
      </c>
      <c r="F356" s="158" t="s">
        <v>176</v>
      </c>
      <c r="G356" s="158"/>
      <c r="H356" s="158" t="s">
        <v>176</v>
      </c>
      <c r="I356" s="158" t="s">
        <v>176</v>
      </c>
      <c r="J356" s="165">
        <v>612231</v>
      </c>
      <c r="K356" s="158" t="s">
        <v>176</v>
      </c>
      <c r="L356" s="158" t="s">
        <v>176</v>
      </c>
      <c r="M356" s="158" t="s">
        <v>176</v>
      </c>
      <c r="N356" s="158"/>
      <c r="O356" s="165" t="s">
        <v>423</v>
      </c>
      <c r="P356" s="160"/>
      <c r="R356" s="161">
        <f t="shared" ref="R356:R357" si="136">P356</f>
        <v>0</v>
      </c>
      <c r="S356" s="153" t="s">
        <v>176</v>
      </c>
      <c r="T356" s="160"/>
      <c r="V356" s="161">
        <f t="shared" ref="V356:V357" si="137">T356</f>
        <v>0</v>
      </c>
      <c r="X356" s="342"/>
      <c r="Y356" s="342"/>
      <c r="Z356" s="342"/>
    </row>
    <row r="357" spans="1:26" ht="15" customHeight="1">
      <c r="A357" s="153">
        <v>347</v>
      </c>
      <c r="B357" s="153">
        <f t="shared" si="129"/>
        <v>6</v>
      </c>
      <c r="C357" s="154">
        <v>612232</v>
      </c>
      <c r="D357" s="154" t="s">
        <v>1421</v>
      </c>
      <c r="F357" s="158" t="s">
        <v>176</v>
      </c>
      <c r="G357" s="158"/>
      <c r="H357" s="158" t="s">
        <v>176</v>
      </c>
      <c r="I357" s="158" t="s">
        <v>176</v>
      </c>
      <c r="J357" s="165">
        <v>612232</v>
      </c>
      <c r="K357" s="158" t="s">
        <v>176</v>
      </c>
      <c r="L357" s="158" t="s">
        <v>176</v>
      </c>
      <c r="M357" s="158" t="s">
        <v>176</v>
      </c>
      <c r="N357" s="158"/>
      <c r="O357" s="165" t="s">
        <v>424</v>
      </c>
      <c r="P357" s="160"/>
      <c r="R357" s="161">
        <f t="shared" si="136"/>
        <v>0</v>
      </c>
      <c r="S357" s="153" t="s">
        <v>176</v>
      </c>
      <c r="T357" s="160"/>
      <c r="V357" s="161">
        <f t="shared" si="137"/>
        <v>0</v>
      </c>
      <c r="X357" s="342"/>
      <c r="Y357" s="342"/>
      <c r="Z357" s="342"/>
    </row>
    <row r="358" spans="1:26" ht="15" customHeight="1">
      <c r="A358" s="153">
        <v>348</v>
      </c>
      <c r="B358" s="153">
        <f t="shared" si="129"/>
        <v>4</v>
      </c>
      <c r="C358" s="154">
        <v>6123</v>
      </c>
      <c r="D358" s="154" t="s">
        <v>1421</v>
      </c>
      <c r="F358" s="158" t="s">
        <v>176</v>
      </c>
      <c r="G358" s="158"/>
      <c r="H358" s="162">
        <v>6123</v>
      </c>
      <c r="I358" s="158" t="s">
        <v>176</v>
      </c>
      <c r="J358" s="158" t="s">
        <v>176</v>
      </c>
      <c r="K358" s="158" t="s">
        <v>176</v>
      </c>
      <c r="L358" s="158" t="s">
        <v>176</v>
      </c>
      <c r="M358" s="158" t="s">
        <v>176</v>
      </c>
      <c r="N358" s="158"/>
      <c r="O358" s="162" t="s">
        <v>425</v>
      </c>
      <c r="P358" s="160"/>
      <c r="R358" s="161">
        <f>P358-R359-R360-R361-R362-R363-R364-R365-R366-R367-R368-R369-R370-R371-R372</f>
        <v>0</v>
      </c>
      <c r="S358" s="153" t="s">
        <v>176</v>
      </c>
      <c r="T358" s="160"/>
      <c r="V358" s="161">
        <f>T358+V359+V362+V372</f>
        <v>0</v>
      </c>
      <c r="X358" s="342"/>
      <c r="Y358" s="342"/>
      <c r="Z358" s="342"/>
    </row>
    <row r="359" spans="1:26" ht="15" customHeight="1">
      <c r="A359" s="153">
        <v>349</v>
      </c>
      <c r="B359" s="153">
        <f t="shared" si="129"/>
        <v>5</v>
      </c>
      <c r="C359" s="154">
        <v>61231</v>
      </c>
      <c r="D359" s="154" t="s">
        <v>1421</v>
      </c>
      <c r="F359" s="158" t="s">
        <v>176</v>
      </c>
      <c r="G359" s="158"/>
      <c r="H359" s="158" t="s">
        <v>176</v>
      </c>
      <c r="I359" s="163">
        <v>61231</v>
      </c>
      <c r="J359" s="158" t="s">
        <v>176</v>
      </c>
      <c r="K359" s="158" t="s">
        <v>176</v>
      </c>
      <c r="L359" s="158" t="s">
        <v>176</v>
      </c>
      <c r="M359" s="158" t="s">
        <v>176</v>
      </c>
      <c r="N359" s="158"/>
      <c r="O359" s="163" t="s">
        <v>426</v>
      </c>
      <c r="P359" s="160"/>
      <c r="R359" s="161">
        <f>P359-R360-R361</f>
        <v>0</v>
      </c>
      <c r="S359" s="153" t="s">
        <v>176</v>
      </c>
      <c r="T359" s="160"/>
      <c r="V359" s="161">
        <f>T359+V360+V361</f>
        <v>0</v>
      </c>
      <c r="X359" s="342"/>
      <c r="Y359" s="342"/>
      <c r="Z359" s="342"/>
    </row>
    <row r="360" spans="1:26" ht="15" customHeight="1">
      <c r="A360" s="153">
        <v>350</v>
      </c>
      <c r="B360" s="153">
        <f t="shared" si="129"/>
        <v>6</v>
      </c>
      <c r="C360" s="154">
        <v>612311</v>
      </c>
      <c r="D360" s="154" t="s">
        <v>1421</v>
      </c>
      <c r="F360" s="158" t="s">
        <v>176</v>
      </c>
      <c r="G360" s="158"/>
      <c r="H360" s="158" t="s">
        <v>176</v>
      </c>
      <c r="I360" s="158" t="s">
        <v>176</v>
      </c>
      <c r="J360" s="165">
        <v>612311</v>
      </c>
      <c r="K360" s="158" t="s">
        <v>176</v>
      </c>
      <c r="L360" s="158" t="s">
        <v>176</v>
      </c>
      <c r="M360" s="158" t="s">
        <v>176</v>
      </c>
      <c r="N360" s="158"/>
      <c r="O360" s="165" t="s">
        <v>357</v>
      </c>
      <c r="P360" s="160"/>
      <c r="R360" s="161">
        <f t="shared" ref="R360:R361" si="138">P360</f>
        <v>0</v>
      </c>
      <c r="S360" s="153" t="s">
        <v>176</v>
      </c>
      <c r="T360" s="160"/>
      <c r="V360" s="161">
        <f t="shared" ref="V360:V361" si="139">T360</f>
        <v>0</v>
      </c>
      <c r="X360" s="342"/>
      <c r="Y360" s="342"/>
      <c r="Z360" s="342"/>
    </row>
    <row r="361" spans="1:26" ht="15" customHeight="1">
      <c r="A361" s="153">
        <v>351</v>
      </c>
      <c r="B361" s="153">
        <f t="shared" si="129"/>
        <v>6</v>
      </c>
      <c r="C361" s="154">
        <v>612318</v>
      </c>
      <c r="D361" s="154" t="s">
        <v>1421</v>
      </c>
      <c r="F361" s="158" t="s">
        <v>176</v>
      </c>
      <c r="G361" s="158"/>
      <c r="H361" s="158" t="s">
        <v>176</v>
      </c>
      <c r="I361" s="158" t="s">
        <v>176</v>
      </c>
      <c r="J361" s="165">
        <v>612318</v>
      </c>
      <c r="K361" s="158" t="s">
        <v>176</v>
      </c>
      <c r="L361" s="158" t="s">
        <v>176</v>
      </c>
      <c r="M361" s="158" t="s">
        <v>176</v>
      </c>
      <c r="N361" s="158"/>
      <c r="O361" s="165" t="s">
        <v>427</v>
      </c>
      <c r="P361" s="160"/>
      <c r="R361" s="161">
        <f t="shared" si="138"/>
        <v>0</v>
      </c>
      <c r="S361" s="153" t="s">
        <v>176</v>
      </c>
      <c r="T361" s="160"/>
      <c r="V361" s="161">
        <f t="shared" si="139"/>
        <v>0</v>
      </c>
      <c r="X361" s="342"/>
      <c r="Y361" s="342"/>
      <c r="Z361" s="342"/>
    </row>
    <row r="362" spans="1:26" ht="15" customHeight="1">
      <c r="A362" s="153">
        <v>352</v>
      </c>
      <c r="B362" s="153">
        <f t="shared" si="129"/>
        <v>5</v>
      </c>
      <c r="C362" s="154">
        <v>61232</v>
      </c>
      <c r="D362" s="154" t="s">
        <v>1421</v>
      </c>
      <c r="F362" s="158" t="s">
        <v>176</v>
      </c>
      <c r="G362" s="158"/>
      <c r="H362" s="158" t="s">
        <v>176</v>
      </c>
      <c r="I362" s="163">
        <v>61232</v>
      </c>
      <c r="J362" s="158" t="s">
        <v>176</v>
      </c>
      <c r="K362" s="158" t="s">
        <v>176</v>
      </c>
      <c r="L362" s="158" t="s">
        <v>176</v>
      </c>
      <c r="M362" s="158" t="s">
        <v>176</v>
      </c>
      <c r="N362" s="158"/>
      <c r="O362" s="163" t="s">
        <v>428</v>
      </c>
      <c r="P362" s="160"/>
      <c r="R362" s="161">
        <f>P362-R363-R364-R365-R366-R367-R368-R369-R370-R371</f>
        <v>0</v>
      </c>
      <c r="S362" s="153" t="s">
        <v>176</v>
      </c>
      <c r="T362" s="160"/>
      <c r="V362" s="161">
        <f>T362+V363+V364+V369+V370+V371</f>
        <v>0</v>
      </c>
      <c r="X362" s="342"/>
      <c r="Y362" s="342"/>
      <c r="Z362" s="342"/>
    </row>
    <row r="363" spans="1:26" ht="15" customHeight="1">
      <c r="A363" s="153">
        <v>353</v>
      </c>
      <c r="B363" s="153">
        <f t="shared" si="129"/>
        <v>6</v>
      </c>
      <c r="C363" s="154">
        <v>612321</v>
      </c>
      <c r="D363" s="154" t="s">
        <v>1421</v>
      </c>
      <c r="F363" s="158" t="s">
        <v>176</v>
      </c>
      <c r="G363" s="158"/>
      <c r="H363" s="158" t="s">
        <v>176</v>
      </c>
      <c r="I363" s="158" t="s">
        <v>176</v>
      </c>
      <c r="J363" s="165">
        <v>612321</v>
      </c>
      <c r="K363" s="158" t="s">
        <v>176</v>
      </c>
      <c r="L363" s="158" t="s">
        <v>176</v>
      </c>
      <c r="M363" s="158" t="s">
        <v>176</v>
      </c>
      <c r="N363" s="158"/>
      <c r="O363" s="165" t="s">
        <v>320</v>
      </c>
      <c r="P363" s="160"/>
      <c r="R363" s="161">
        <f>P363</f>
        <v>0</v>
      </c>
      <c r="S363" s="153" t="s">
        <v>176</v>
      </c>
      <c r="T363" s="160"/>
      <c r="V363" s="161">
        <f>T363</f>
        <v>0</v>
      </c>
      <c r="X363" s="342"/>
      <c r="Y363" s="342"/>
      <c r="Z363" s="342"/>
    </row>
    <row r="364" spans="1:26" ht="15" customHeight="1">
      <c r="A364" s="153">
        <v>354</v>
      </c>
      <c r="B364" s="153">
        <f t="shared" si="129"/>
        <v>6</v>
      </c>
      <c r="C364" s="154">
        <v>612322</v>
      </c>
      <c r="D364" s="154" t="s">
        <v>1421</v>
      </c>
      <c r="F364" s="158" t="s">
        <v>176</v>
      </c>
      <c r="G364" s="158"/>
      <c r="H364" s="158" t="s">
        <v>176</v>
      </c>
      <c r="I364" s="158" t="s">
        <v>176</v>
      </c>
      <c r="J364" s="165">
        <v>612322</v>
      </c>
      <c r="K364" s="158" t="s">
        <v>176</v>
      </c>
      <c r="L364" s="158" t="s">
        <v>176</v>
      </c>
      <c r="M364" s="158" t="s">
        <v>176</v>
      </c>
      <c r="N364" s="158"/>
      <c r="O364" s="165" t="s">
        <v>429</v>
      </c>
      <c r="P364" s="160"/>
      <c r="R364" s="161">
        <f>P364-R365-R366-R367-R368</f>
        <v>0</v>
      </c>
      <c r="S364" s="153" t="s">
        <v>176</v>
      </c>
      <c r="T364" s="160"/>
      <c r="V364" s="161">
        <f>T364+V365+V368</f>
        <v>0</v>
      </c>
      <c r="X364" s="342"/>
      <c r="Y364" s="342"/>
      <c r="Z364" s="342"/>
    </row>
    <row r="365" spans="1:26" ht="15" customHeight="1">
      <c r="A365" s="153">
        <v>355</v>
      </c>
      <c r="B365" s="153">
        <f t="shared" si="129"/>
        <v>7</v>
      </c>
      <c r="C365" s="154">
        <v>6123221</v>
      </c>
      <c r="D365" s="154" t="s">
        <v>1421</v>
      </c>
      <c r="F365" s="158" t="s">
        <v>176</v>
      </c>
      <c r="G365" s="158"/>
      <c r="H365" s="158" t="s">
        <v>176</v>
      </c>
      <c r="I365" s="158" t="s">
        <v>176</v>
      </c>
      <c r="J365" s="158" t="s">
        <v>176</v>
      </c>
      <c r="K365" s="166">
        <v>6123221</v>
      </c>
      <c r="L365" s="158" t="s">
        <v>176</v>
      </c>
      <c r="M365" s="158" t="s">
        <v>176</v>
      </c>
      <c r="N365" s="158"/>
      <c r="O365" s="166" t="s">
        <v>326</v>
      </c>
      <c r="P365" s="160"/>
      <c r="R365" s="161">
        <f>P365-R366-R367</f>
        <v>0</v>
      </c>
      <c r="S365" s="153" t="s">
        <v>176</v>
      </c>
      <c r="T365" s="160"/>
      <c r="V365" s="161">
        <f>T365+V366+V367</f>
        <v>0</v>
      </c>
      <c r="X365" s="342"/>
      <c r="Y365" s="342"/>
      <c r="Z365" s="342"/>
    </row>
    <row r="366" spans="1:26" ht="15" customHeight="1">
      <c r="A366" s="153">
        <v>356</v>
      </c>
      <c r="B366" s="153">
        <f t="shared" si="129"/>
        <v>8</v>
      </c>
      <c r="C366" s="154">
        <v>61232211</v>
      </c>
      <c r="D366" s="154" t="s">
        <v>1421</v>
      </c>
      <c r="F366" s="158" t="s">
        <v>176</v>
      </c>
      <c r="G366" s="158"/>
      <c r="H366" s="158" t="s">
        <v>176</v>
      </c>
      <c r="I366" s="158" t="s">
        <v>176</v>
      </c>
      <c r="J366" s="158" t="s">
        <v>176</v>
      </c>
      <c r="K366" s="158" t="s">
        <v>176</v>
      </c>
      <c r="L366" s="167">
        <v>61232211</v>
      </c>
      <c r="M366" s="158" t="s">
        <v>176</v>
      </c>
      <c r="N366" s="158"/>
      <c r="O366" s="167" t="s">
        <v>430</v>
      </c>
      <c r="P366" s="160"/>
      <c r="R366" s="161">
        <f t="shared" ref="R366:R367" si="140">P366</f>
        <v>0</v>
      </c>
      <c r="S366" s="153" t="s">
        <v>176</v>
      </c>
      <c r="T366" s="160"/>
      <c r="V366" s="161">
        <f t="shared" ref="V366:V367" si="141">T366</f>
        <v>0</v>
      </c>
      <c r="X366" s="342"/>
      <c r="Y366" s="342"/>
      <c r="Z366" s="342"/>
    </row>
    <row r="367" spans="1:26" ht="15" customHeight="1">
      <c r="A367" s="153">
        <v>357</v>
      </c>
      <c r="B367" s="153">
        <f t="shared" si="129"/>
        <v>8</v>
      </c>
      <c r="C367" s="154">
        <v>61232218</v>
      </c>
      <c r="D367" s="154" t="s">
        <v>1421</v>
      </c>
      <c r="F367" s="158" t="s">
        <v>176</v>
      </c>
      <c r="G367" s="158"/>
      <c r="H367" s="158" t="s">
        <v>176</v>
      </c>
      <c r="I367" s="158" t="s">
        <v>176</v>
      </c>
      <c r="J367" s="158" t="s">
        <v>176</v>
      </c>
      <c r="K367" s="158" t="s">
        <v>176</v>
      </c>
      <c r="L367" s="167">
        <v>61232218</v>
      </c>
      <c r="M367" s="158" t="s">
        <v>176</v>
      </c>
      <c r="N367" s="158"/>
      <c r="O367" s="167" t="s">
        <v>431</v>
      </c>
      <c r="P367" s="160"/>
      <c r="R367" s="161">
        <f t="shared" si="140"/>
        <v>0</v>
      </c>
      <c r="S367" s="153" t="s">
        <v>176</v>
      </c>
      <c r="T367" s="160"/>
      <c r="V367" s="161">
        <f t="shared" si="141"/>
        <v>0</v>
      </c>
      <c r="X367" s="342"/>
      <c r="Y367" s="342"/>
      <c r="Z367" s="342"/>
    </row>
    <row r="368" spans="1:26" ht="15" customHeight="1">
      <c r="A368" s="153">
        <v>358</v>
      </c>
      <c r="B368" s="153">
        <f t="shared" si="129"/>
        <v>7</v>
      </c>
      <c r="C368" s="154">
        <v>6123228</v>
      </c>
      <c r="D368" s="154" t="s">
        <v>1421</v>
      </c>
      <c r="F368" s="158" t="s">
        <v>176</v>
      </c>
      <c r="G368" s="158"/>
      <c r="H368" s="158" t="s">
        <v>176</v>
      </c>
      <c r="I368" s="158" t="s">
        <v>176</v>
      </c>
      <c r="J368" s="158" t="s">
        <v>176</v>
      </c>
      <c r="K368" s="166">
        <v>6123228</v>
      </c>
      <c r="L368" s="158" t="s">
        <v>176</v>
      </c>
      <c r="M368" s="158" t="s">
        <v>176</v>
      </c>
      <c r="N368" s="158"/>
      <c r="O368" s="166" t="s">
        <v>432</v>
      </c>
      <c r="P368" s="160"/>
      <c r="R368" s="161">
        <f>P368</f>
        <v>0</v>
      </c>
      <c r="S368" s="153" t="s">
        <v>176</v>
      </c>
      <c r="T368" s="160"/>
      <c r="V368" s="161">
        <f>T368</f>
        <v>0</v>
      </c>
      <c r="X368" s="342"/>
      <c r="Y368" s="342"/>
      <c r="Z368" s="342"/>
    </row>
    <row r="369" spans="1:26" ht="15" customHeight="1">
      <c r="A369" s="153">
        <v>359</v>
      </c>
      <c r="B369" s="153">
        <f t="shared" si="129"/>
        <v>6</v>
      </c>
      <c r="C369" s="154">
        <v>612323</v>
      </c>
      <c r="D369" s="154" t="s">
        <v>1421</v>
      </c>
      <c r="F369" s="158" t="s">
        <v>176</v>
      </c>
      <c r="G369" s="158"/>
      <c r="H369" s="158" t="s">
        <v>176</v>
      </c>
      <c r="I369" s="158" t="s">
        <v>176</v>
      </c>
      <c r="J369" s="165">
        <v>612323</v>
      </c>
      <c r="K369" s="158" t="s">
        <v>176</v>
      </c>
      <c r="L369" s="158" t="s">
        <v>176</v>
      </c>
      <c r="M369" s="158" t="s">
        <v>176</v>
      </c>
      <c r="N369" s="158"/>
      <c r="O369" s="165" t="s">
        <v>330</v>
      </c>
      <c r="P369" s="160"/>
      <c r="R369" s="161">
        <f>P369</f>
        <v>0</v>
      </c>
      <c r="S369" s="153" t="s">
        <v>176</v>
      </c>
      <c r="T369" s="160"/>
      <c r="V369" s="161">
        <f>T369</f>
        <v>0</v>
      </c>
      <c r="X369" s="342"/>
      <c r="Y369" s="342"/>
      <c r="Z369" s="342"/>
    </row>
    <row r="370" spans="1:26" ht="15" customHeight="1">
      <c r="A370" s="153">
        <v>360</v>
      </c>
      <c r="B370" s="153">
        <f t="shared" si="129"/>
        <v>6</v>
      </c>
      <c r="C370" s="154">
        <v>612324</v>
      </c>
      <c r="D370" s="154" t="s">
        <v>1421</v>
      </c>
      <c r="F370" s="158" t="s">
        <v>176</v>
      </c>
      <c r="G370" s="158"/>
      <c r="H370" s="158" t="s">
        <v>176</v>
      </c>
      <c r="I370" s="158" t="s">
        <v>176</v>
      </c>
      <c r="J370" s="165">
        <v>612324</v>
      </c>
      <c r="K370" s="158" t="s">
        <v>176</v>
      </c>
      <c r="L370" s="158" t="s">
        <v>176</v>
      </c>
      <c r="M370" s="158" t="s">
        <v>176</v>
      </c>
      <c r="N370" s="158"/>
      <c r="O370" s="165" t="s">
        <v>433</v>
      </c>
      <c r="P370" s="160"/>
      <c r="R370" s="161">
        <f t="shared" ref="R370:R371" si="142">P370</f>
        <v>0</v>
      </c>
      <c r="S370" s="153" t="s">
        <v>176</v>
      </c>
      <c r="T370" s="160"/>
      <c r="V370" s="161">
        <f t="shared" ref="V370:V371" si="143">T370</f>
        <v>0</v>
      </c>
      <c r="X370" s="342"/>
      <c r="Y370" s="342"/>
      <c r="Z370" s="342"/>
    </row>
    <row r="371" spans="1:26" ht="15" customHeight="1">
      <c r="A371" s="153">
        <v>361</v>
      </c>
      <c r="B371" s="153">
        <f t="shared" si="129"/>
        <v>6</v>
      </c>
      <c r="C371" s="154">
        <v>612328</v>
      </c>
      <c r="D371" s="154" t="s">
        <v>1421</v>
      </c>
      <c r="F371" s="158" t="s">
        <v>176</v>
      </c>
      <c r="G371" s="158"/>
      <c r="H371" s="158" t="s">
        <v>176</v>
      </c>
      <c r="I371" s="158" t="s">
        <v>176</v>
      </c>
      <c r="J371" s="165">
        <v>612328</v>
      </c>
      <c r="K371" s="158" t="s">
        <v>176</v>
      </c>
      <c r="L371" s="158" t="s">
        <v>176</v>
      </c>
      <c r="M371" s="158" t="s">
        <v>176</v>
      </c>
      <c r="N371" s="158"/>
      <c r="O371" s="165" t="s">
        <v>434</v>
      </c>
      <c r="P371" s="160"/>
      <c r="R371" s="161">
        <f t="shared" si="142"/>
        <v>0</v>
      </c>
      <c r="S371" s="153" t="s">
        <v>176</v>
      </c>
      <c r="T371" s="160"/>
      <c r="V371" s="161">
        <f t="shared" si="143"/>
        <v>0</v>
      </c>
      <c r="X371" s="342"/>
      <c r="Y371" s="342"/>
      <c r="Z371" s="342"/>
    </row>
    <row r="372" spans="1:26" ht="15" customHeight="1">
      <c r="A372" s="153">
        <v>362</v>
      </c>
      <c r="B372" s="153">
        <f t="shared" si="129"/>
        <v>5</v>
      </c>
      <c r="C372" s="154">
        <v>61238</v>
      </c>
      <c r="D372" s="154" t="s">
        <v>1421</v>
      </c>
      <c r="F372" s="158" t="s">
        <v>176</v>
      </c>
      <c r="G372" s="158"/>
      <c r="H372" s="158" t="s">
        <v>176</v>
      </c>
      <c r="I372" s="163">
        <v>61238</v>
      </c>
      <c r="J372" s="158" t="s">
        <v>176</v>
      </c>
      <c r="K372" s="158" t="s">
        <v>176</v>
      </c>
      <c r="L372" s="158" t="s">
        <v>176</v>
      </c>
      <c r="M372" s="158" t="s">
        <v>176</v>
      </c>
      <c r="N372" s="158"/>
      <c r="O372" s="163" t="s">
        <v>435</v>
      </c>
      <c r="P372" s="160"/>
      <c r="R372" s="161">
        <f>P372</f>
        <v>0</v>
      </c>
      <c r="S372" s="153" t="s">
        <v>176</v>
      </c>
      <c r="T372" s="160"/>
      <c r="V372" s="161">
        <f>T372</f>
        <v>0</v>
      </c>
      <c r="X372" s="342"/>
      <c r="Y372" s="342"/>
      <c r="Z372" s="342"/>
    </row>
    <row r="373" spans="1:26" ht="15" customHeight="1">
      <c r="A373" s="153">
        <v>363</v>
      </c>
      <c r="B373" s="153">
        <f t="shared" si="129"/>
        <v>4</v>
      </c>
      <c r="C373" s="154">
        <v>6124</v>
      </c>
      <c r="D373" s="154" t="s">
        <v>1421</v>
      </c>
      <c r="F373" s="158" t="s">
        <v>176</v>
      </c>
      <c r="G373" s="158"/>
      <c r="H373" s="162">
        <v>6124</v>
      </c>
      <c r="I373" s="158" t="s">
        <v>176</v>
      </c>
      <c r="J373" s="158" t="s">
        <v>176</v>
      </c>
      <c r="K373" s="158" t="s">
        <v>176</v>
      </c>
      <c r="L373" s="158" t="s">
        <v>176</v>
      </c>
      <c r="M373" s="158" t="s">
        <v>176</v>
      </c>
      <c r="N373" s="158"/>
      <c r="O373" s="162" t="s">
        <v>436</v>
      </c>
      <c r="P373" s="160"/>
      <c r="R373" s="161">
        <f>P373</f>
        <v>0</v>
      </c>
      <c r="S373" s="153" t="s">
        <v>176</v>
      </c>
      <c r="T373" s="160"/>
      <c r="V373" s="161">
        <f>T373</f>
        <v>0</v>
      </c>
      <c r="X373" s="342"/>
      <c r="Y373" s="342"/>
      <c r="Z373" s="342"/>
    </row>
    <row r="374" spans="1:26" ht="15" customHeight="1">
      <c r="A374" s="153">
        <v>364</v>
      </c>
      <c r="B374" s="153">
        <f t="shared" si="129"/>
        <v>3</v>
      </c>
      <c r="C374" s="154">
        <v>613</v>
      </c>
      <c r="D374" s="154" t="s">
        <v>1421</v>
      </c>
      <c r="F374" s="158" t="s">
        <v>176</v>
      </c>
      <c r="G374" s="159">
        <v>613</v>
      </c>
      <c r="H374" s="158" t="s">
        <v>176</v>
      </c>
      <c r="I374" s="158" t="s">
        <v>176</v>
      </c>
      <c r="J374" s="158" t="s">
        <v>176</v>
      </c>
      <c r="K374" s="158" t="s">
        <v>176</v>
      </c>
      <c r="L374" s="158" t="s">
        <v>176</v>
      </c>
      <c r="M374" s="158" t="s">
        <v>176</v>
      </c>
      <c r="N374" s="158"/>
      <c r="O374" s="159" t="s">
        <v>437</v>
      </c>
      <c r="P374" s="160"/>
      <c r="R374" s="161">
        <f>P374-SUM(R375:R412)</f>
        <v>0</v>
      </c>
      <c r="S374" s="153" t="s">
        <v>176</v>
      </c>
      <c r="T374" s="160"/>
      <c r="V374" s="161">
        <f>T374+V375+V379+V380+V389+V408+V409+V410</f>
        <v>0</v>
      </c>
      <c r="X374" s="342"/>
      <c r="Y374" s="342"/>
      <c r="Z374" s="342"/>
    </row>
    <row r="375" spans="1:26" ht="15" customHeight="1">
      <c r="A375" s="153">
        <v>365</v>
      </c>
      <c r="B375" s="153">
        <f t="shared" si="129"/>
        <v>4</v>
      </c>
      <c r="C375" s="154">
        <v>6131</v>
      </c>
      <c r="D375" s="154" t="s">
        <v>1421</v>
      </c>
      <c r="F375" s="158" t="s">
        <v>176</v>
      </c>
      <c r="G375" s="158"/>
      <c r="H375" s="162">
        <v>6131</v>
      </c>
      <c r="I375" s="158" t="s">
        <v>176</v>
      </c>
      <c r="J375" s="158" t="s">
        <v>176</v>
      </c>
      <c r="K375" s="158" t="s">
        <v>176</v>
      </c>
      <c r="L375" s="158" t="s">
        <v>176</v>
      </c>
      <c r="M375" s="158" t="s">
        <v>176</v>
      </c>
      <c r="N375" s="158"/>
      <c r="O375" s="162" t="s">
        <v>438</v>
      </c>
      <c r="P375" s="160"/>
      <c r="R375" s="161">
        <f>P375-R376-R377-R378</f>
        <v>0</v>
      </c>
      <c r="S375" s="153" t="s">
        <v>176</v>
      </c>
      <c r="T375" s="160"/>
      <c r="V375" s="161">
        <f>T375+V376+V377+V378</f>
        <v>0</v>
      </c>
      <c r="X375" s="342"/>
      <c r="Y375" s="342"/>
      <c r="Z375" s="342"/>
    </row>
    <row r="376" spans="1:26" ht="15" hidden="1" customHeight="1">
      <c r="A376" s="153">
        <v>366</v>
      </c>
      <c r="B376" s="153">
        <f t="shared" si="129"/>
        <v>5</v>
      </c>
      <c r="C376" s="154">
        <v>61311</v>
      </c>
      <c r="F376" s="158" t="s">
        <v>176</v>
      </c>
      <c r="G376" s="158" t="s">
        <v>176</v>
      </c>
      <c r="H376" s="158" t="s">
        <v>176</v>
      </c>
      <c r="I376" s="163">
        <v>61311</v>
      </c>
      <c r="J376" s="158" t="s">
        <v>176</v>
      </c>
      <c r="K376" s="158" t="s">
        <v>176</v>
      </c>
      <c r="L376" s="158" t="s">
        <v>176</v>
      </c>
      <c r="M376" s="158" t="s">
        <v>176</v>
      </c>
      <c r="N376" s="158" t="s">
        <v>1422</v>
      </c>
      <c r="O376" s="163" t="s">
        <v>439</v>
      </c>
      <c r="P376" s="160"/>
      <c r="R376" s="161">
        <f t="shared" ref="R376:R378" si="144">P376</f>
        <v>0</v>
      </c>
      <c r="S376" s="153" t="s">
        <v>176</v>
      </c>
      <c r="T376" s="160"/>
      <c r="V376" s="161">
        <f t="shared" ref="V376:V378" si="145">T376</f>
        <v>0</v>
      </c>
      <c r="X376" s="342"/>
      <c r="Y376" s="342"/>
      <c r="Z376" s="342"/>
    </row>
    <row r="377" spans="1:26" ht="15" hidden="1" customHeight="1">
      <c r="A377" s="153">
        <v>367</v>
      </c>
      <c r="B377" s="153">
        <f t="shared" si="129"/>
        <v>5</v>
      </c>
      <c r="C377" s="154">
        <v>61312</v>
      </c>
      <c r="F377" s="158" t="s">
        <v>176</v>
      </c>
      <c r="G377" s="158" t="s">
        <v>176</v>
      </c>
      <c r="H377" s="158" t="s">
        <v>176</v>
      </c>
      <c r="I377" s="163">
        <v>61312</v>
      </c>
      <c r="J377" s="158" t="s">
        <v>176</v>
      </c>
      <c r="K377" s="158" t="s">
        <v>176</v>
      </c>
      <c r="L377" s="158" t="s">
        <v>176</v>
      </c>
      <c r="M377" s="158" t="s">
        <v>176</v>
      </c>
      <c r="N377" s="158" t="s">
        <v>1422</v>
      </c>
      <c r="O377" s="163" t="s">
        <v>440</v>
      </c>
      <c r="P377" s="160"/>
      <c r="R377" s="161">
        <f t="shared" si="144"/>
        <v>0</v>
      </c>
      <c r="S377" s="153" t="s">
        <v>176</v>
      </c>
      <c r="T377" s="160"/>
      <c r="V377" s="161">
        <f t="shared" si="145"/>
        <v>0</v>
      </c>
      <c r="X377" s="342"/>
      <c r="Y377" s="342"/>
      <c r="Z377" s="342"/>
    </row>
    <row r="378" spans="1:26" ht="15" hidden="1" customHeight="1">
      <c r="A378" s="153">
        <v>368</v>
      </c>
      <c r="B378" s="153">
        <f t="shared" si="129"/>
        <v>5</v>
      </c>
      <c r="C378" s="154">
        <v>61313</v>
      </c>
      <c r="F378" s="158" t="s">
        <v>176</v>
      </c>
      <c r="G378" s="158" t="s">
        <v>176</v>
      </c>
      <c r="H378" s="158" t="s">
        <v>176</v>
      </c>
      <c r="I378" s="163">
        <v>61313</v>
      </c>
      <c r="J378" s="158" t="s">
        <v>176</v>
      </c>
      <c r="K378" s="158" t="s">
        <v>176</v>
      </c>
      <c r="L378" s="158" t="s">
        <v>176</v>
      </c>
      <c r="M378" s="158" t="s">
        <v>176</v>
      </c>
      <c r="N378" s="158" t="s">
        <v>1422</v>
      </c>
      <c r="O378" s="163" t="s">
        <v>441</v>
      </c>
      <c r="P378" s="160"/>
      <c r="R378" s="161">
        <f t="shared" si="144"/>
        <v>0</v>
      </c>
      <c r="S378" s="153" t="s">
        <v>176</v>
      </c>
      <c r="T378" s="160"/>
      <c r="V378" s="161">
        <f t="shared" si="145"/>
        <v>0</v>
      </c>
      <c r="X378" s="342"/>
      <c r="Y378" s="342"/>
      <c r="Z378" s="342"/>
    </row>
    <row r="379" spans="1:26" ht="15" customHeight="1">
      <c r="A379" s="153">
        <v>369</v>
      </c>
      <c r="B379" s="153">
        <f t="shared" si="129"/>
        <v>4</v>
      </c>
      <c r="C379" s="154">
        <v>6132</v>
      </c>
      <c r="D379" s="154" t="s">
        <v>1421</v>
      </c>
      <c r="F379" s="158" t="s">
        <v>176</v>
      </c>
      <c r="G379" s="158" t="s">
        <v>176</v>
      </c>
      <c r="H379" s="162">
        <v>6132</v>
      </c>
      <c r="I379" s="158" t="s">
        <v>176</v>
      </c>
      <c r="J379" s="158" t="s">
        <v>176</v>
      </c>
      <c r="K379" s="158" t="s">
        <v>176</v>
      </c>
      <c r="L379" s="158" t="s">
        <v>176</v>
      </c>
      <c r="M379" s="158" t="s">
        <v>176</v>
      </c>
      <c r="N379" s="158"/>
      <c r="O379" s="162" t="s">
        <v>442</v>
      </c>
      <c r="P379" s="160"/>
      <c r="R379" s="161">
        <f>P379</f>
        <v>0</v>
      </c>
      <c r="S379" s="153" t="s">
        <v>176</v>
      </c>
      <c r="T379" s="160"/>
      <c r="V379" s="161">
        <f>T379</f>
        <v>0</v>
      </c>
      <c r="X379" s="342"/>
      <c r="Y379" s="342"/>
      <c r="Z379" s="342"/>
    </row>
    <row r="380" spans="1:26" ht="15" customHeight="1">
      <c r="A380" s="153">
        <v>370</v>
      </c>
      <c r="B380" s="153">
        <f t="shared" si="129"/>
        <v>4</v>
      </c>
      <c r="C380" s="154">
        <v>6133</v>
      </c>
      <c r="D380" s="154" t="s">
        <v>1421</v>
      </c>
      <c r="F380" s="158" t="s">
        <v>176</v>
      </c>
      <c r="G380" s="158" t="s">
        <v>176</v>
      </c>
      <c r="H380" s="162">
        <v>6133</v>
      </c>
      <c r="I380" s="158" t="s">
        <v>176</v>
      </c>
      <c r="J380" s="158" t="s">
        <v>176</v>
      </c>
      <c r="K380" s="158" t="s">
        <v>176</v>
      </c>
      <c r="L380" s="158" t="s">
        <v>176</v>
      </c>
      <c r="M380" s="158" t="s">
        <v>176</v>
      </c>
      <c r="N380" s="158"/>
      <c r="O380" s="162" t="s">
        <v>443</v>
      </c>
      <c r="P380" s="160"/>
      <c r="R380" s="161">
        <f>P380-R381-R382-R383-R384-R385-R386-R387-R388</f>
        <v>0</v>
      </c>
      <c r="S380" s="153" t="s">
        <v>176</v>
      </c>
      <c r="T380" s="160"/>
      <c r="V380" s="161">
        <f>T380+V381+V382+V383+V384+V385+V386+V387+V388</f>
        <v>0</v>
      </c>
      <c r="X380" s="342"/>
      <c r="Y380" s="342"/>
      <c r="Z380" s="342"/>
    </row>
    <row r="381" spans="1:26" ht="15" hidden="1" customHeight="1">
      <c r="A381" s="153">
        <v>371</v>
      </c>
      <c r="B381" s="153">
        <f t="shared" si="129"/>
        <v>5</v>
      </c>
      <c r="C381" s="154">
        <v>61331</v>
      </c>
      <c r="F381" s="158" t="s">
        <v>176</v>
      </c>
      <c r="G381" s="158" t="s">
        <v>176</v>
      </c>
      <c r="H381" s="158" t="s">
        <v>176</v>
      </c>
      <c r="I381" s="163">
        <v>61331</v>
      </c>
      <c r="J381" s="158" t="s">
        <v>176</v>
      </c>
      <c r="K381" s="158" t="s">
        <v>176</v>
      </c>
      <c r="L381" s="158" t="s">
        <v>176</v>
      </c>
      <c r="M381" s="158" t="s">
        <v>176</v>
      </c>
      <c r="N381" s="158" t="s">
        <v>1422</v>
      </c>
      <c r="O381" s="163" t="s">
        <v>444</v>
      </c>
      <c r="P381" s="160"/>
      <c r="R381" s="161">
        <f t="shared" ref="R381:R388" si="146">P381</f>
        <v>0</v>
      </c>
      <c r="S381" s="153" t="s">
        <v>176</v>
      </c>
      <c r="T381" s="160"/>
      <c r="V381" s="161">
        <f t="shared" ref="V381:V388" si="147">T381</f>
        <v>0</v>
      </c>
      <c r="X381" s="342"/>
      <c r="Y381" s="342"/>
      <c r="Z381" s="342"/>
    </row>
    <row r="382" spans="1:26" ht="15" hidden="1" customHeight="1">
      <c r="A382" s="153">
        <v>372</v>
      </c>
      <c r="B382" s="153">
        <f t="shared" si="129"/>
        <v>5</v>
      </c>
      <c r="C382" s="154">
        <v>61332</v>
      </c>
      <c r="F382" s="158" t="s">
        <v>176</v>
      </c>
      <c r="G382" s="158" t="s">
        <v>176</v>
      </c>
      <c r="H382" s="158" t="s">
        <v>176</v>
      </c>
      <c r="I382" s="163">
        <v>61332</v>
      </c>
      <c r="J382" s="158" t="s">
        <v>176</v>
      </c>
      <c r="K382" s="158" t="s">
        <v>176</v>
      </c>
      <c r="L382" s="158" t="s">
        <v>176</v>
      </c>
      <c r="M382" s="158" t="s">
        <v>176</v>
      </c>
      <c r="N382" s="158" t="s">
        <v>1422</v>
      </c>
      <c r="O382" s="163" t="s">
        <v>445</v>
      </c>
      <c r="P382" s="160"/>
      <c r="R382" s="161">
        <f t="shared" si="146"/>
        <v>0</v>
      </c>
      <c r="S382" s="153" t="s">
        <v>176</v>
      </c>
      <c r="T382" s="160"/>
      <c r="V382" s="161">
        <f t="shared" si="147"/>
        <v>0</v>
      </c>
      <c r="X382" s="342"/>
      <c r="Y382" s="342"/>
      <c r="Z382" s="342"/>
    </row>
    <row r="383" spans="1:26" ht="15" hidden="1" customHeight="1">
      <c r="A383" s="153">
        <v>373</v>
      </c>
      <c r="B383" s="153">
        <f t="shared" si="129"/>
        <v>5</v>
      </c>
      <c r="C383" s="154">
        <v>61333</v>
      </c>
      <c r="F383" s="158" t="s">
        <v>176</v>
      </c>
      <c r="G383" s="158" t="s">
        <v>176</v>
      </c>
      <c r="H383" s="158" t="s">
        <v>176</v>
      </c>
      <c r="I383" s="163">
        <v>61333</v>
      </c>
      <c r="J383" s="158" t="s">
        <v>176</v>
      </c>
      <c r="K383" s="158" t="s">
        <v>176</v>
      </c>
      <c r="L383" s="158" t="s">
        <v>176</v>
      </c>
      <c r="M383" s="158" t="s">
        <v>176</v>
      </c>
      <c r="N383" s="158" t="s">
        <v>1422</v>
      </c>
      <c r="O383" s="163" t="s">
        <v>446</v>
      </c>
      <c r="P383" s="160"/>
      <c r="R383" s="161">
        <f t="shared" si="146"/>
        <v>0</v>
      </c>
      <c r="S383" s="153" t="s">
        <v>176</v>
      </c>
      <c r="T383" s="160"/>
      <c r="V383" s="161">
        <f t="shared" si="147"/>
        <v>0</v>
      </c>
      <c r="X383" s="342"/>
      <c r="Y383" s="342"/>
      <c r="Z383" s="342"/>
    </row>
    <row r="384" spans="1:26" ht="15" hidden="1" customHeight="1">
      <c r="A384" s="153">
        <v>374</v>
      </c>
      <c r="B384" s="153">
        <f t="shared" si="129"/>
        <v>5</v>
      </c>
      <c r="C384" s="154">
        <v>61334</v>
      </c>
      <c r="F384" s="158" t="s">
        <v>176</v>
      </c>
      <c r="G384" s="158" t="s">
        <v>176</v>
      </c>
      <c r="H384" s="158" t="s">
        <v>176</v>
      </c>
      <c r="I384" s="163">
        <v>61334</v>
      </c>
      <c r="J384" s="158" t="s">
        <v>176</v>
      </c>
      <c r="K384" s="158" t="s">
        <v>176</v>
      </c>
      <c r="L384" s="158" t="s">
        <v>176</v>
      </c>
      <c r="M384" s="158" t="s">
        <v>176</v>
      </c>
      <c r="N384" s="158" t="s">
        <v>1422</v>
      </c>
      <c r="O384" s="163" t="s">
        <v>447</v>
      </c>
      <c r="P384" s="160"/>
      <c r="R384" s="161">
        <f t="shared" si="146"/>
        <v>0</v>
      </c>
      <c r="S384" s="153" t="s">
        <v>176</v>
      </c>
      <c r="T384" s="160"/>
      <c r="V384" s="161">
        <f t="shared" si="147"/>
        <v>0</v>
      </c>
      <c r="X384" s="342"/>
      <c r="Y384" s="342"/>
      <c r="Z384" s="342"/>
    </row>
    <row r="385" spans="1:26" ht="15" hidden="1" customHeight="1">
      <c r="A385" s="153">
        <v>375</v>
      </c>
      <c r="B385" s="153">
        <f t="shared" si="129"/>
        <v>5</v>
      </c>
      <c r="C385" s="154">
        <v>61335</v>
      </c>
      <c r="F385" s="158" t="s">
        <v>176</v>
      </c>
      <c r="G385" s="158" t="s">
        <v>176</v>
      </c>
      <c r="H385" s="158" t="s">
        <v>176</v>
      </c>
      <c r="I385" s="163">
        <v>61335</v>
      </c>
      <c r="J385" s="158" t="s">
        <v>176</v>
      </c>
      <c r="K385" s="158" t="s">
        <v>176</v>
      </c>
      <c r="L385" s="158" t="s">
        <v>176</v>
      </c>
      <c r="M385" s="158" t="s">
        <v>176</v>
      </c>
      <c r="N385" s="158" t="s">
        <v>1422</v>
      </c>
      <c r="O385" s="163" t="s">
        <v>448</v>
      </c>
      <c r="P385" s="160"/>
      <c r="R385" s="161">
        <f t="shared" si="146"/>
        <v>0</v>
      </c>
      <c r="S385" s="153" t="s">
        <v>176</v>
      </c>
      <c r="T385" s="160"/>
      <c r="V385" s="161">
        <f t="shared" si="147"/>
        <v>0</v>
      </c>
      <c r="X385" s="342"/>
      <c r="Y385" s="342"/>
      <c r="Z385" s="342"/>
    </row>
    <row r="386" spans="1:26" ht="15" hidden="1" customHeight="1">
      <c r="A386" s="153">
        <v>376</v>
      </c>
      <c r="B386" s="153">
        <f t="shared" si="129"/>
        <v>5</v>
      </c>
      <c r="C386" s="154">
        <v>61336</v>
      </c>
      <c r="F386" s="158" t="s">
        <v>176</v>
      </c>
      <c r="G386" s="158" t="s">
        <v>176</v>
      </c>
      <c r="H386" s="158" t="s">
        <v>176</v>
      </c>
      <c r="I386" s="163">
        <v>61336</v>
      </c>
      <c r="J386" s="158" t="s">
        <v>176</v>
      </c>
      <c r="K386" s="158" t="s">
        <v>176</v>
      </c>
      <c r="L386" s="158" t="s">
        <v>176</v>
      </c>
      <c r="M386" s="158" t="s">
        <v>176</v>
      </c>
      <c r="N386" s="158" t="s">
        <v>1422</v>
      </c>
      <c r="O386" s="163" t="s">
        <v>449</v>
      </c>
      <c r="P386" s="160"/>
      <c r="R386" s="161">
        <f t="shared" si="146"/>
        <v>0</v>
      </c>
      <c r="S386" s="153" t="s">
        <v>176</v>
      </c>
      <c r="T386" s="160"/>
      <c r="V386" s="161">
        <f t="shared" si="147"/>
        <v>0</v>
      </c>
      <c r="X386" s="342"/>
      <c r="Y386" s="342"/>
      <c r="Z386" s="342"/>
    </row>
    <row r="387" spans="1:26" ht="15" hidden="1" customHeight="1">
      <c r="A387" s="153">
        <v>377</v>
      </c>
      <c r="B387" s="153">
        <f t="shared" si="129"/>
        <v>5</v>
      </c>
      <c r="C387" s="154">
        <v>61337</v>
      </c>
      <c r="F387" s="158" t="s">
        <v>176</v>
      </c>
      <c r="G387" s="158" t="s">
        <v>176</v>
      </c>
      <c r="H387" s="158" t="s">
        <v>176</v>
      </c>
      <c r="I387" s="163">
        <v>61337</v>
      </c>
      <c r="J387" s="158" t="s">
        <v>176</v>
      </c>
      <c r="K387" s="158" t="s">
        <v>176</v>
      </c>
      <c r="L387" s="158" t="s">
        <v>176</v>
      </c>
      <c r="M387" s="158" t="s">
        <v>176</v>
      </c>
      <c r="N387" s="158" t="s">
        <v>1422</v>
      </c>
      <c r="O387" s="163" t="s">
        <v>450</v>
      </c>
      <c r="P387" s="160"/>
      <c r="R387" s="161">
        <f t="shared" si="146"/>
        <v>0</v>
      </c>
      <c r="S387" s="153" t="s">
        <v>176</v>
      </c>
      <c r="T387" s="160"/>
      <c r="V387" s="161">
        <f t="shared" si="147"/>
        <v>0</v>
      </c>
      <c r="X387" s="342"/>
      <c r="Y387" s="342"/>
      <c r="Z387" s="342"/>
    </row>
    <row r="388" spans="1:26" ht="15" hidden="1" customHeight="1">
      <c r="A388" s="153">
        <v>378</v>
      </c>
      <c r="B388" s="153">
        <f t="shared" si="129"/>
        <v>5</v>
      </c>
      <c r="C388" s="154">
        <v>61338</v>
      </c>
      <c r="F388" s="158" t="s">
        <v>176</v>
      </c>
      <c r="G388" s="158" t="s">
        <v>176</v>
      </c>
      <c r="H388" s="158" t="s">
        <v>176</v>
      </c>
      <c r="I388" s="163">
        <v>61338</v>
      </c>
      <c r="J388" s="158" t="s">
        <v>176</v>
      </c>
      <c r="K388" s="158" t="s">
        <v>176</v>
      </c>
      <c r="L388" s="158" t="s">
        <v>176</v>
      </c>
      <c r="M388" s="158" t="s">
        <v>176</v>
      </c>
      <c r="N388" s="158" t="s">
        <v>1422</v>
      </c>
      <c r="O388" s="163" t="s">
        <v>451</v>
      </c>
      <c r="P388" s="160"/>
      <c r="R388" s="161">
        <f t="shared" si="146"/>
        <v>0</v>
      </c>
      <c r="S388" s="153" t="s">
        <v>176</v>
      </c>
      <c r="T388" s="160"/>
      <c r="V388" s="161">
        <f t="shared" si="147"/>
        <v>0</v>
      </c>
      <c r="X388" s="342"/>
      <c r="Y388" s="342"/>
      <c r="Z388" s="342"/>
    </row>
    <row r="389" spans="1:26" ht="15" customHeight="1">
      <c r="A389" s="153">
        <v>379</v>
      </c>
      <c r="B389" s="153">
        <f t="shared" si="129"/>
        <v>4</v>
      </c>
      <c r="C389" s="154">
        <v>6134</v>
      </c>
      <c r="D389" s="154" t="s">
        <v>1421</v>
      </c>
      <c r="F389" s="158" t="s">
        <v>176</v>
      </c>
      <c r="G389" s="158" t="s">
        <v>176</v>
      </c>
      <c r="H389" s="162">
        <v>6134</v>
      </c>
      <c r="I389" s="158" t="s">
        <v>176</v>
      </c>
      <c r="J389" s="158" t="s">
        <v>176</v>
      </c>
      <c r="K389" s="158" t="s">
        <v>176</v>
      </c>
      <c r="L389" s="158" t="s">
        <v>176</v>
      </c>
      <c r="M389" s="158" t="s">
        <v>176</v>
      </c>
      <c r="N389" s="158"/>
      <c r="O389" s="162" t="s">
        <v>452</v>
      </c>
      <c r="P389" s="160"/>
      <c r="R389" s="161">
        <f>P389-R390-R391-R392-R393-R394-R395-R396-R397-R398-R399-R400-R401-R402-R403-R404-R405-R406-R407</f>
        <v>0</v>
      </c>
      <c r="S389" s="153" t="s">
        <v>176</v>
      </c>
      <c r="T389" s="160"/>
      <c r="V389" s="161">
        <f>T389+V390+V395+V396+V397</f>
        <v>0</v>
      </c>
      <c r="X389" s="342"/>
      <c r="Y389" s="342"/>
      <c r="Z389" s="342"/>
    </row>
    <row r="390" spans="1:26" ht="15" customHeight="1">
      <c r="A390" s="153">
        <v>380</v>
      </c>
      <c r="B390" s="153">
        <f t="shared" si="129"/>
        <v>5</v>
      </c>
      <c r="C390" s="154">
        <v>61341</v>
      </c>
      <c r="D390" s="154" t="s">
        <v>1421</v>
      </c>
      <c r="F390" s="158" t="s">
        <v>176</v>
      </c>
      <c r="G390" s="158" t="s">
        <v>176</v>
      </c>
      <c r="H390" s="158" t="s">
        <v>176</v>
      </c>
      <c r="I390" s="163">
        <v>61341</v>
      </c>
      <c r="J390" s="158" t="s">
        <v>176</v>
      </c>
      <c r="K390" s="158" t="s">
        <v>176</v>
      </c>
      <c r="L390" s="158" t="s">
        <v>176</v>
      </c>
      <c r="M390" s="158" t="s">
        <v>176</v>
      </c>
      <c r="N390" s="158"/>
      <c r="O390" s="163" t="s">
        <v>453</v>
      </c>
      <c r="P390" s="160"/>
      <c r="R390" s="161">
        <f>P390-R391-R392-R393-R394</f>
        <v>0</v>
      </c>
      <c r="S390" s="153" t="s">
        <v>176</v>
      </c>
      <c r="T390" s="160"/>
      <c r="V390" s="161">
        <f>T390+V391+V392+V393+V394</f>
        <v>0</v>
      </c>
      <c r="X390" s="342"/>
      <c r="Y390" s="342"/>
      <c r="Z390" s="342"/>
    </row>
    <row r="391" spans="1:26" ht="15" hidden="1" customHeight="1">
      <c r="A391" s="153">
        <v>381</v>
      </c>
      <c r="B391" s="153">
        <f t="shared" si="129"/>
        <v>6</v>
      </c>
      <c r="C391" s="154">
        <v>613411</v>
      </c>
      <c r="F391" s="158" t="s">
        <v>176</v>
      </c>
      <c r="G391" s="158" t="s">
        <v>176</v>
      </c>
      <c r="H391" s="158" t="s">
        <v>176</v>
      </c>
      <c r="I391" s="158" t="s">
        <v>176</v>
      </c>
      <c r="J391" s="165">
        <v>613411</v>
      </c>
      <c r="K391" s="158" t="s">
        <v>176</v>
      </c>
      <c r="L391" s="158" t="s">
        <v>176</v>
      </c>
      <c r="M391" s="158" t="s">
        <v>176</v>
      </c>
      <c r="N391" s="158" t="s">
        <v>1422</v>
      </c>
      <c r="O391" s="165" t="s">
        <v>454</v>
      </c>
      <c r="P391" s="160"/>
      <c r="R391" s="161">
        <f t="shared" ref="R391:R394" si="148">P391</f>
        <v>0</v>
      </c>
      <c r="S391" s="153" t="s">
        <v>176</v>
      </c>
      <c r="T391" s="160"/>
      <c r="V391" s="161">
        <f t="shared" ref="V391:V394" si="149">T391</f>
        <v>0</v>
      </c>
      <c r="X391" s="342"/>
      <c r="Y391" s="342"/>
      <c r="Z391" s="342"/>
    </row>
    <row r="392" spans="1:26" ht="15" hidden="1" customHeight="1">
      <c r="A392" s="153">
        <v>382</v>
      </c>
      <c r="B392" s="153">
        <f t="shared" si="129"/>
        <v>6</v>
      </c>
      <c r="C392" s="154">
        <v>613412</v>
      </c>
      <c r="F392" s="158" t="s">
        <v>176</v>
      </c>
      <c r="G392" s="158" t="s">
        <v>176</v>
      </c>
      <c r="H392" s="158" t="s">
        <v>176</v>
      </c>
      <c r="I392" s="158" t="s">
        <v>176</v>
      </c>
      <c r="J392" s="165">
        <v>613412</v>
      </c>
      <c r="K392" s="158" t="s">
        <v>176</v>
      </c>
      <c r="L392" s="158" t="s">
        <v>176</v>
      </c>
      <c r="M392" s="158" t="s">
        <v>176</v>
      </c>
      <c r="N392" s="158" t="s">
        <v>1422</v>
      </c>
      <c r="O392" s="165" t="s">
        <v>455</v>
      </c>
      <c r="P392" s="160"/>
      <c r="R392" s="161">
        <f t="shared" si="148"/>
        <v>0</v>
      </c>
      <c r="S392" s="153" t="s">
        <v>176</v>
      </c>
      <c r="T392" s="160"/>
      <c r="V392" s="161">
        <f t="shared" si="149"/>
        <v>0</v>
      </c>
      <c r="X392" s="342"/>
      <c r="Y392" s="342"/>
      <c r="Z392" s="342"/>
    </row>
    <row r="393" spans="1:26" ht="15" hidden="1" customHeight="1">
      <c r="A393" s="153">
        <v>383</v>
      </c>
      <c r="B393" s="153">
        <f t="shared" si="129"/>
        <v>6</v>
      </c>
      <c r="C393" s="154">
        <v>613413</v>
      </c>
      <c r="F393" s="158" t="s">
        <v>176</v>
      </c>
      <c r="G393" s="158" t="s">
        <v>176</v>
      </c>
      <c r="H393" s="158" t="s">
        <v>176</v>
      </c>
      <c r="I393" s="158" t="s">
        <v>176</v>
      </c>
      <c r="J393" s="165">
        <v>613413</v>
      </c>
      <c r="K393" s="158" t="s">
        <v>176</v>
      </c>
      <c r="L393" s="158" t="s">
        <v>176</v>
      </c>
      <c r="M393" s="158" t="s">
        <v>176</v>
      </c>
      <c r="N393" s="158" t="s">
        <v>1422</v>
      </c>
      <c r="O393" s="165" t="s">
        <v>456</v>
      </c>
      <c r="P393" s="160"/>
      <c r="R393" s="161">
        <f t="shared" si="148"/>
        <v>0</v>
      </c>
      <c r="S393" s="153" t="s">
        <v>176</v>
      </c>
      <c r="T393" s="160"/>
      <c r="V393" s="161">
        <f t="shared" si="149"/>
        <v>0</v>
      </c>
      <c r="X393" s="342"/>
      <c r="Y393" s="342"/>
      <c r="Z393" s="342"/>
    </row>
    <row r="394" spans="1:26" ht="15" hidden="1" customHeight="1">
      <c r="A394" s="153">
        <v>384</v>
      </c>
      <c r="B394" s="153">
        <f t="shared" si="129"/>
        <v>6</v>
      </c>
      <c r="C394" s="154">
        <v>613418</v>
      </c>
      <c r="F394" s="158" t="s">
        <v>176</v>
      </c>
      <c r="G394" s="158" t="s">
        <v>176</v>
      </c>
      <c r="H394" s="158" t="s">
        <v>176</v>
      </c>
      <c r="I394" s="158" t="s">
        <v>176</v>
      </c>
      <c r="J394" s="165">
        <v>613418</v>
      </c>
      <c r="K394" s="158" t="s">
        <v>176</v>
      </c>
      <c r="L394" s="158" t="s">
        <v>176</v>
      </c>
      <c r="M394" s="158" t="s">
        <v>176</v>
      </c>
      <c r="N394" s="158" t="s">
        <v>1422</v>
      </c>
      <c r="O394" s="165" t="s">
        <v>457</v>
      </c>
      <c r="P394" s="160"/>
      <c r="R394" s="161">
        <f t="shared" si="148"/>
        <v>0</v>
      </c>
      <c r="S394" s="153" t="s">
        <v>176</v>
      </c>
      <c r="T394" s="160"/>
      <c r="V394" s="161">
        <f t="shared" si="149"/>
        <v>0</v>
      </c>
      <c r="X394" s="342"/>
      <c r="Y394" s="342"/>
      <c r="Z394" s="342"/>
    </row>
    <row r="395" spans="1:26" ht="15" customHeight="1">
      <c r="A395" s="153">
        <v>385</v>
      </c>
      <c r="B395" s="153">
        <f t="shared" si="129"/>
        <v>5</v>
      </c>
      <c r="C395" s="154">
        <v>61342</v>
      </c>
      <c r="D395" s="154" t="s">
        <v>1421</v>
      </c>
      <c r="F395" s="158" t="s">
        <v>176</v>
      </c>
      <c r="G395" s="158"/>
      <c r="H395" s="158" t="s">
        <v>176</v>
      </c>
      <c r="I395" s="163">
        <v>61342</v>
      </c>
      <c r="J395" s="158" t="s">
        <v>176</v>
      </c>
      <c r="K395" s="158" t="s">
        <v>176</v>
      </c>
      <c r="L395" s="158" t="s">
        <v>176</v>
      </c>
      <c r="M395" s="158" t="s">
        <v>176</v>
      </c>
      <c r="N395" s="158"/>
      <c r="O395" s="163" t="s">
        <v>458</v>
      </c>
      <c r="P395" s="160"/>
      <c r="R395" s="161">
        <f>P395</f>
        <v>0</v>
      </c>
      <c r="S395" s="153" t="s">
        <v>176</v>
      </c>
      <c r="T395" s="160"/>
      <c r="V395" s="161">
        <f>T395</f>
        <v>0</v>
      </c>
      <c r="X395" s="342"/>
      <c r="Y395" s="342"/>
      <c r="Z395" s="342"/>
    </row>
    <row r="396" spans="1:26" ht="15" customHeight="1">
      <c r="A396" s="153">
        <v>386</v>
      </c>
      <c r="B396" s="153">
        <f t="shared" ref="B396:B459" si="150">LEN(C396)</f>
        <v>5</v>
      </c>
      <c r="C396" s="154">
        <v>61343</v>
      </c>
      <c r="D396" s="154" t="s">
        <v>1421</v>
      </c>
      <c r="F396" s="158" t="s">
        <v>176</v>
      </c>
      <c r="G396" s="158"/>
      <c r="H396" s="158" t="s">
        <v>176</v>
      </c>
      <c r="I396" s="163">
        <v>61343</v>
      </c>
      <c r="J396" s="158" t="s">
        <v>176</v>
      </c>
      <c r="K396" s="158" t="s">
        <v>176</v>
      </c>
      <c r="L396" s="158" t="s">
        <v>176</v>
      </c>
      <c r="M396" s="158" t="s">
        <v>176</v>
      </c>
      <c r="N396" s="158"/>
      <c r="O396" s="163" t="s">
        <v>459</v>
      </c>
      <c r="P396" s="160"/>
      <c r="R396" s="161">
        <f>P396</f>
        <v>0</v>
      </c>
      <c r="S396" s="153" t="s">
        <v>176</v>
      </c>
      <c r="T396" s="160"/>
      <c r="V396" s="161">
        <f>T396</f>
        <v>0</v>
      </c>
      <c r="X396" s="342"/>
      <c r="Y396" s="342"/>
      <c r="Z396" s="342"/>
    </row>
    <row r="397" spans="1:26" ht="15" customHeight="1">
      <c r="A397" s="153">
        <v>387</v>
      </c>
      <c r="B397" s="153">
        <f t="shared" si="150"/>
        <v>5</v>
      </c>
      <c r="C397" s="154">
        <v>61348</v>
      </c>
      <c r="D397" s="154" t="s">
        <v>1421</v>
      </c>
      <c r="F397" s="158" t="s">
        <v>176</v>
      </c>
      <c r="G397" s="158"/>
      <c r="H397" s="158" t="s">
        <v>176</v>
      </c>
      <c r="I397" s="163">
        <v>61348</v>
      </c>
      <c r="J397" s="158" t="s">
        <v>176</v>
      </c>
      <c r="K397" s="158" t="s">
        <v>176</v>
      </c>
      <c r="L397" s="158" t="s">
        <v>176</v>
      </c>
      <c r="M397" s="158" t="s">
        <v>176</v>
      </c>
      <c r="N397" s="158"/>
      <c r="O397" s="163" t="s">
        <v>460</v>
      </c>
      <c r="P397" s="160"/>
      <c r="R397" s="161">
        <f>P397-R398-R399-R400-R401-R402-R403-R404-R405-R406-R407</f>
        <v>0</v>
      </c>
      <c r="S397" s="153" t="s">
        <v>176</v>
      </c>
      <c r="T397" s="160"/>
      <c r="V397" s="161">
        <f>T397+V398+V399+V400+V401+V407</f>
        <v>0</v>
      </c>
      <c r="X397" s="342"/>
      <c r="Y397" s="342"/>
      <c r="Z397" s="342"/>
    </row>
    <row r="398" spans="1:26" ht="15" customHeight="1">
      <c r="A398" s="153">
        <v>388</v>
      </c>
      <c r="B398" s="153">
        <f t="shared" si="150"/>
        <v>6</v>
      </c>
      <c r="C398" s="154">
        <v>613481</v>
      </c>
      <c r="D398" s="154" t="s">
        <v>1421</v>
      </c>
      <c r="F398" s="158" t="s">
        <v>176</v>
      </c>
      <c r="G398" s="158"/>
      <c r="H398" s="158" t="s">
        <v>176</v>
      </c>
      <c r="I398" s="158" t="s">
        <v>176</v>
      </c>
      <c r="J398" s="165">
        <v>613481</v>
      </c>
      <c r="K398" s="158" t="s">
        <v>176</v>
      </c>
      <c r="L398" s="158" t="s">
        <v>176</v>
      </c>
      <c r="M398" s="158" t="s">
        <v>176</v>
      </c>
      <c r="N398" s="158"/>
      <c r="O398" s="165" t="s">
        <v>461</v>
      </c>
      <c r="P398" s="160"/>
      <c r="R398" s="161">
        <f t="shared" ref="R398:R400" si="151">P398</f>
        <v>0</v>
      </c>
      <c r="S398" s="153" t="s">
        <v>176</v>
      </c>
      <c r="T398" s="160"/>
      <c r="V398" s="161">
        <f t="shared" ref="V398:V400" si="152">T398</f>
        <v>0</v>
      </c>
      <c r="X398" s="342"/>
      <c r="Y398" s="342"/>
      <c r="Z398" s="342"/>
    </row>
    <row r="399" spans="1:26" ht="15" customHeight="1">
      <c r="A399" s="153">
        <v>389</v>
      </c>
      <c r="B399" s="153">
        <f t="shared" si="150"/>
        <v>6</v>
      </c>
      <c r="C399" s="154">
        <v>613482</v>
      </c>
      <c r="D399" s="154" t="s">
        <v>1421</v>
      </c>
      <c r="F399" s="158" t="s">
        <v>176</v>
      </c>
      <c r="G399" s="158"/>
      <c r="H399" s="158" t="s">
        <v>176</v>
      </c>
      <c r="I399" s="158" t="s">
        <v>176</v>
      </c>
      <c r="J399" s="165">
        <v>613482</v>
      </c>
      <c r="K399" s="158" t="s">
        <v>176</v>
      </c>
      <c r="L399" s="158" t="s">
        <v>176</v>
      </c>
      <c r="M399" s="158" t="s">
        <v>176</v>
      </c>
      <c r="N399" s="158"/>
      <c r="O399" s="165" t="s">
        <v>462</v>
      </c>
      <c r="P399" s="160"/>
      <c r="R399" s="161">
        <f t="shared" si="151"/>
        <v>0</v>
      </c>
      <c r="S399" s="153" t="s">
        <v>176</v>
      </c>
      <c r="T399" s="160"/>
      <c r="V399" s="161">
        <f t="shared" si="152"/>
        <v>0</v>
      </c>
      <c r="X399" s="342"/>
      <c r="Y399" s="342"/>
      <c r="Z399" s="342"/>
    </row>
    <row r="400" spans="1:26" ht="15" customHeight="1">
      <c r="A400" s="153">
        <v>390</v>
      </c>
      <c r="B400" s="153">
        <f t="shared" si="150"/>
        <v>6</v>
      </c>
      <c r="C400" s="154">
        <v>613483</v>
      </c>
      <c r="D400" s="154" t="s">
        <v>1421</v>
      </c>
      <c r="F400" s="158" t="s">
        <v>176</v>
      </c>
      <c r="G400" s="158"/>
      <c r="H400" s="158" t="s">
        <v>176</v>
      </c>
      <c r="I400" s="158" t="s">
        <v>176</v>
      </c>
      <c r="J400" s="165">
        <v>613483</v>
      </c>
      <c r="K400" s="158" t="s">
        <v>176</v>
      </c>
      <c r="L400" s="158" t="s">
        <v>176</v>
      </c>
      <c r="M400" s="158" t="s">
        <v>176</v>
      </c>
      <c r="N400" s="158"/>
      <c r="O400" s="165" t="s">
        <v>463</v>
      </c>
      <c r="P400" s="160"/>
      <c r="R400" s="161">
        <f t="shared" si="151"/>
        <v>0</v>
      </c>
      <c r="S400" s="153" t="s">
        <v>176</v>
      </c>
      <c r="T400" s="160"/>
      <c r="V400" s="161">
        <f t="shared" si="152"/>
        <v>0</v>
      </c>
      <c r="X400" s="342"/>
      <c r="Y400" s="342"/>
      <c r="Z400" s="342"/>
    </row>
    <row r="401" spans="1:26" ht="15" customHeight="1">
      <c r="A401" s="153">
        <v>391</v>
      </c>
      <c r="B401" s="153">
        <f t="shared" si="150"/>
        <v>6</v>
      </c>
      <c r="C401" s="154">
        <v>613484</v>
      </c>
      <c r="D401" s="154" t="s">
        <v>1421</v>
      </c>
      <c r="F401" s="158" t="s">
        <v>176</v>
      </c>
      <c r="G401" s="158"/>
      <c r="H401" s="158" t="s">
        <v>176</v>
      </c>
      <c r="I401" s="158" t="s">
        <v>176</v>
      </c>
      <c r="J401" s="165">
        <v>613484</v>
      </c>
      <c r="K401" s="158" t="s">
        <v>176</v>
      </c>
      <c r="L401" s="158" t="s">
        <v>176</v>
      </c>
      <c r="M401" s="158" t="s">
        <v>176</v>
      </c>
      <c r="N401" s="158"/>
      <c r="O401" s="165" t="s">
        <v>464</v>
      </c>
      <c r="P401" s="160"/>
      <c r="R401" s="161">
        <f>P401-R402-R403-R404-R405-R406</f>
        <v>0</v>
      </c>
      <c r="S401" s="153" t="s">
        <v>176</v>
      </c>
      <c r="T401" s="160"/>
      <c r="V401" s="161">
        <f>T401+V402+V403+V404+V405+V406</f>
        <v>0</v>
      </c>
      <c r="X401" s="342"/>
      <c r="Y401" s="342"/>
      <c r="Z401" s="342"/>
    </row>
    <row r="402" spans="1:26" ht="15" customHeight="1">
      <c r="A402" s="153">
        <v>392</v>
      </c>
      <c r="B402" s="153">
        <f t="shared" si="150"/>
        <v>7</v>
      </c>
      <c r="C402" s="154">
        <v>6134841</v>
      </c>
      <c r="D402" s="154" t="s">
        <v>1421</v>
      </c>
      <c r="F402" s="158" t="s">
        <v>176</v>
      </c>
      <c r="G402" s="158"/>
      <c r="H402" s="158" t="s">
        <v>176</v>
      </c>
      <c r="I402" s="158" t="s">
        <v>176</v>
      </c>
      <c r="J402" s="158" t="s">
        <v>176</v>
      </c>
      <c r="K402" s="166">
        <v>6134841</v>
      </c>
      <c r="L402" s="158" t="s">
        <v>176</v>
      </c>
      <c r="M402" s="158" t="s">
        <v>176</v>
      </c>
      <c r="N402" s="158"/>
      <c r="O402" s="166" t="s">
        <v>392</v>
      </c>
      <c r="P402" s="160"/>
      <c r="R402" s="161">
        <f t="shared" ref="R402:R406" si="153">P402</f>
        <v>0</v>
      </c>
      <c r="S402" s="153" t="s">
        <v>176</v>
      </c>
      <c r="T402" s="160"/>
      <c r="V402" s="161">
        <f t="shared" ref="V402:V406" si="154">T402</f>
        <v>0</v>
      </c>
      <c r="X402" s="342"/>
      <c r="Y402" s="342"/>
      <c r="Z402" s="342"/>
    </row>
    <row r="403" spans="1:26" ht="15" customHeight="1">
      <c r="A403" s="153">
        <v>393</v>
      </c>
      <c r="B403" s="153">
        <f t="shared" si="150"/>
        <v>7</v>
      </c>
      <c r="C403" s="154">
        <v>6134842</v>
      </c>
      <c r="D403" s="154" t="s">
        <v>1421</v>
      </c>
      <c r="F403" s="158" t="s">
        <v>176</v>
      </c>
      <c r="G403" s="158"/>
      <c r="H403" s="158" t="s">
        <v>176</v>
      </c>
      <c r="I403" s="158" t="s">
        <v>176</v>
      </c>
      <c r="J403" s="158" t="s">
        <v>176</v>
      </c>
      <c r="K403" s="166">
        <v>6134842</v>
      </c>
      <c r="L403" s="158" t="s">
        <v>176</v>
      </c>
      <c r="M403" s="158" t="s">
        <v>176</v>
      </c>
      <c r="N403" s="158"/>
      <c r="O403" s="166" t="s">
        <v>465</v>
      </c>
      <c r="P403" s="160"/>
      <c r="R403" s="161">
        <f t="shared" si="153"/>
        <v>0</v>
      </c>
      <c r="S403" s="153" t="s">
        <v>176</v>
      </c>
      <c r="T403" s="160"/>
      <c r="V403" s="161">
        <f t="shared" si="154"/>
        <v>0</v>
      </c>
      <c r="X403" s="342"/>
      <c r="Y403" s="342"/>
      <c r="Z403" s="342"/>
    </row>
    <row r="404" spans="1:26" ht="15" customHeight="1">
      <c r="A404" s="153">
        <v>394</v>
      </c>
      <c r="B404" s="153">
        <f t="shared" si="150"/>
        <v>7</v>
      </c>
      <c r="C404" s="154">
        <v>6134843</v>
      </c>
      <c r="D404" s="154" t="s">
        <v>1421</v>
      </c>
      <c r="F404" s="158" t="s">
        <v>176</v>
      </c>
      <c r="G404" s="158"/>
      <c r="H404" s="158" t="s">
        <v>176</v>
      </c>
      <c r="I404" s="158" t="s">
        <v>176</v>
      </c>
      <c r="J404" s="158" t="s">
        <v>176</v>
      </c>
      <c r="K404" s="166">
        <v>6134843</v>
      </c>
      <c r="L404" s="158" t="s">
        <v>176</v>
      </c>
      <c r="M404" s="158" t="s">
        <v>176</v>
      </c>
      <c r="N404" s="158"/>
      <c r="O404" s="166" t="s">
        <v>466</v>
      </c>
      <c r="P404" s="160"/>
      <c r="R404" s="161">
        <f t="shared" si="153"/>
        <v>0</v>
      </c>
      <c r="S404" s="153" t="s">
        <v>176</v>
      </c>
      <c r="T404" s="160"/>
      <c r="V404" s="161">
        <f t="shared" si="154"/>
        <v>0</v>
      </c>
      <c r="X404" s="342"/>
      <c r="Y404" s="342"/>
      <c r="Z404" s="342"/>
    </row>
    <row r="405" spans="1:26" ht="15" customHeight="1">
      <c r="A405" s="153">
        <v>395</v>
      </c>
      <c r="B405" s="153">
        <f t="shared" si="150"/>
        <v>7</v>
      </c>
      <c r="C405" s="154">
        <v>6134844</v>
      </c>
      <c r="D405" s="154" t="s">
        <v>1421</v>
      </c>
      <c r="F405" s="158" t="s">
        <v>176</v>
      </c>
      <c r="G405" s="158"/>
      <c r="H405" s="158" t="s">
        <v>176</v>
      </c>
      <c r="I405" s="158" t="s">
        <v>176</v>
      </c>
      <c r="J405" s="158" t="s">
        <v>176</v>
      </c>
      <c r="K405" s="166">
        <v>6134844</v>
      </c>
      <c r="L405" s="158" t="s">
        <v>176</v>
      </c>
      <c r="M405" s="158" t="s">
        <v>176</v>
      </c>
      <c r="N405" s="158"/>
      <c r="O405" s="166" t="s">
        <v>467</v>
      </c>
      <c r="P405" s="160"/>
      <c r="R405" s="161">
        <f t="shared" si="153"/>
        <v>0</v>
      </c>
      <c r="S405" s="153" t="s">
        <v>176</v>
      </c>
      <c r="T405" s="160"/>
      <c r="V405" s="161">
        <f t="shared" si="154"/>
        <v>0</v>
      </c>
      <c r="X405" s="342"/>
      <c r="Y405" s="342"/>
      <c r="Z405" s="342"/>
    </row>
    <row r="406" spans="1:26" ht="15" customHeight="1">
      <c r="A406" s="153">
        <v>396</v>
      </c>
      <c r="B406" s="153">
        <f t="shared" si="150"/>
        <v>7</v>
      </c>
      <c r="C406" s="154">
        <v>6134848</v>
      </c>
      <c r="D406" s="154" t="s">
        <v>1421</v>
      </c>
      <c r="F406" s="158" t="s">
        <v>176</v>
      </c>
      <c r="G406" s="158"/>
      <c r="H406" s="158" t="s">
        <v>176</v>
      </c>
      <c r="I406" s="158" t="s">
        <v>176</v>
      </c>
      <c r="J406" s="158" t="s">
        <v>176</v>
      </c>
      <c r="K406" s="166">
        <v>6134848</v>
      </c>
      <c r="L406" s="158" t="s">
        <v>176</v>
      </c>
      <c r="M406" s="158" t="s">
        <v>176</v>
      </c>
      <c r="N406" s="158"/>
      <c r="O406" s="166" t="s">
        <v>468</v>
      </c>
      <c r="P406" s="160"/>
      <c r="R406" s="161">
        <f t="shared" si="153"/>
        <v>0</v>
      </c>
      <c r="S406" s="153" t="s">
        <v>176</v>
      </c>
      <c r="T406" s="160"/>
      <c r="V406" s="161">
        <f t="shared" si="154"/>
        <v>0</v>
      </c>
      <c r="X406" s="342"/>
      <c r="Y406" s="342"/>
      <c r="Z406" s="342"/>
    </row>
    <row r="407" spans="1:26" ht="15" customHeight="1">
      <c r="A407" s="153">
        <v>397</v>
      </c>
      <c r="B407" s="153">
        <f t="shared" si="150"/>
        <v>6</v>
      </c>
      <c r="C407" s="154">
        <v>613488</v>
      </c>
      <c r="D407" s="154" t="s">
        <v>1421</v>
      </c>
      <c r="F407" s="158" t="s">
        <v>176</v>
      </c>
      <c r="G407" s="158"/>
      <c r="H407" s="158" t="s">
        <v>176</v>
      </c>
      <c r="I407" s="158" t="s">
        <v>176</v>
      </c>
      <c r="J407" s="165">
        <v>613488</v>
      </c>
      <c r="K407" s="158" t="s">
        <v>176</v>
      </c>
      <c r="L407" s="158" t="s">
        <v>176</v>
      </c>
      <c r="M407" s="158" t="s">
        <v>176</v>
      </c>
      <c r="N407" s="158" t="s">
        <v>1423</v>
      </c>
      <c r="O407" s="165" t="s">
        <v>469</v>
      </c>
      <c r="P407" s="160"/>
      <c r="R407" s="161">
        <f>P407</f>
        <v>0</v>
      </c>
      <c r="S407" s="153" t="s">
        <v>176</v>
      </c>
      <c r="T407" s="160"/>
      <c r="V407" s="161">
        <f>T407</f>
        <v>0</v>
      </c>
      <c r="X407" s="343"/>
      <c r="Y407" s="344"/>
      <c r="Z407" s="345"/>
    </row>
    <row r="408" spans="1:26" ht="15" customHeight="1">
      <c r="A408" s="153">
        <v>398</v>
      </c>
      <c r="B408" s="153">
        <f t="shared" si="150"/>
        <v>4</v>
      </c>
      <c r="C408" s="154">
        <v>6135</v>
      </c>
      <c r="D408" s="154" t="s">
        <v>1421</v>
      </c>
      <c r="F408" s="158" t="s">
        <v>176</v>
      </c>
      <c r="G408" s="158"/>
      <c r="H408" s="162">
        <v>6135</v>
      </c>
      <c r="I408" s="158" t="s">
        <v>176</v>
      </c>
      <c r="J408" s="158" t="s">
        <v>176</v>
      </c>
      <c r="K408" s="158" t="s">
        <v>176</v>
      </c>
      <c r="L408" s="158" t="s">
        <v>176</v>
      </c>
      <c r="M408" s="158" t="s">
        <v>176</v>
      </c>
      <c r="N408" s="158"/>
      <c r="O408" s="162" t="s">
        <v>470</v>
      </c>
      <c r="P408" s="160"/>
      <c r="R408" s="161">
        <f>P408</f>
        <v>0</v>
      </c>
      <c r="S408" s="153" t="s">
        <v>176</v>
      </c>
      <c r="T408" s="160"/>
      <c r="V408" s="161">
        <f>T408</f>
        <v>0</v>
      </c>
      <c r="X408" s="342"/>
      <c r="Y408" s="342"/>
      <c r="Z408" s="342"/>
    </row>
    <row r="409" spans="1:26" ht="15" customHeight="1">
      <c r="A409" s="153">
        <v>399</v>
      </c>
      <c r="B409" s="153">
        <f t="shared" si="150"/>
        <v>4</v>
      </c>
      <c r="C409" s="154">
        <v>6136</v>
      </c>
      <c r="D409" s="154" t="s">
        <v>1421</v>
      </c>
      <c r="F409" s="158" t="s">
        <v>176</v>
      </c>
      <c r="G409" s="158"/>
      <c r="H409" s="162">
        <v>6136</v>
      </c>
      <c r="I409" s="158" t="s">
        <v>176</v>
      </c>
      <c r="J409" s="158" t="s">
        <v>176</v>
      </c>
      <c r="K409" s="158" t="s">
        <v>176</v>
      </c>
      <c r="L409" s="158" t="s">
        <v>176</v>
      </c>
      <c r="M409" s="158" t="s">
        <v>176</v>
      </c>
      <c r="N409" s="158"/>
      <c r="O409" s="162" t="s">
        <v>471</v>
      </c>
      <c r="P409" s="160"/>
      <c r="R409" s="161">
        <f>P409</f>
        <v>0</v>
      </c>
      <c r="S409" s="153" t="s">
        <v>176</v>
      </c>
      <c r="T409" s="160"/>
      <c r="V409" s="161">
        <f>T409</f>
        <v>0</v>
      </c>
      <c r="X409" s="342"/>
      <c r="Y409" s="342"/>
      <c r="Z409" s="342"/>
    </row>
    <row r="410" spans="1:26" ht="15" customHeight="1">
      <c r="A410" s="153">
        <v>400</v>
      </c>
      <c r="B410" s="153">
        <f t="shared" si="150"/>
        <v>4</v>
      </c>
      <c r="C410" s="154">
        <v>6138</v>
      </c>
      <c r="D410" s="154" t="s">
        <v>1421</v>
      </c>
      <c r="F410" s="158" t="s">
        <v>176</v>
      </c>
      <c r="G410" s="158"/>
      <c r="H410" s="162">
        <v>6138</v>
      </c>
      <c r="I410" s="158" t="s">
        <v>176</v>
      </c>
      <c r="J410" s="158" t="s">
        <v>176</v>
      </c>
      <c r="K410" s="158" t="s">
        <v>176</v>
      </c>
      <c r="L410" s="158" t="s">
        <v>176</v>
      </c>
      <c r="M410" s="158" t="s">
        <v>176</v>
      </c>
      <c r="N410" s="158"/>
      <c r="O410" s="162" t="s">
        <v>472</v>
      </c>
      <c r="P410" s="160"/>
      <c r="R410" s="161">
        <f>P410-R411-R412</f>
        <v>0</v>
      </c>
      <c r="S410" s="153" t="s">
        <v>176</v>
      </c>
      <c r="T410" s="160"/>
      <c r="V410" s="161">
        <f>T410+V411+V412</f>
        <v>0</v>
      </c>
      <c r="X410" s="342"/>
      <c r="Y410" s="342"/>
      <c r="Z410" s="342"/>
    </row>
    <row r="411" spans="1:26" ht="15" hidden="1" customHeight="1">
      <c r="A411" s="153">
        <v>401</v>
      </c>
      <c r="B411" s="153">
        <f t="shared" si="150"/>
        <v>5</v>
      </c>
      <c r="C411" s="154">
        <v>61382</v>
      </c>
      <c r="F411" s="158" t="s">
        <v>176</v>
      </c>
      <c r="G411" s="158"/>
      <c r="H411" s="158" t="s">
        <v>176</v>
      </c>
      <c r="I411" s="163">
        <v>61382</v>
      </c>
      <c r="J411" s="158" t="s">
        <v>176</v>
      </c>
      <c r="K411" s="158" t="s">
        <v>176</v>
      </c>
      <c r="L411" s="158" t="s">
        <v>176</v>
      </c>
      <c r="M411" s="158" t="s">
        <v>176</v>
      </c>
      <c r="N411" s="158" t="s">
        <v>1422</v>
      </c>
      <c r="O411" s="163" t="s">
        <v>473</v>
      </c>
      <c r="P411" s="160"/>
      <c r="R411" s="161">
        <f>P411</f>
        <v>0</v>
      </c>
      <c r="S411" s="153" t="s">
        <v>176</v>
      </c>
      <c r="T411" s="160"/>
      <c r="V411" s="161">
        <f>T411</f>
        <v>0</v>
      </c>
      <c r="X411" s="342"/>
      <c r="Y411" s="342"/>
      <c r="Z411" s="342"/>
    </row>
    <row r="412" spans="1:26" ht="15" hidden="1" customHeight="1">
      <c r="A412" s="153">
        <v>402</v>
      </c>
      <c r="B412" s="153">
        <f t="shared" si="150"/>
        <v>5</v>
      </c>
      <c r="C412" s="154">
        <v>61388</v>
      </c>
      <c r="F412" s="158" t="s">
        <v>176</v>
      </c>
      <c r="G412" s="158"/>
      <c r="H412" s="158" t="s">
        <v>176</v>
      </c>
      <c r="I412" s="163">
        <v>61388</v>
      </c>
      <c r="J412" s="158" t="s">
        <v>176</v>
      </c>
      <c r="K412" s="158" t="s">
        <v>176</v>
      </c>
      <c r="L412" s="158" t="s">
        <v>176</v>
      </c>
      <c r="M412" s="158" t="s">
        <v>176</v>
      </c>
      <c r="N412" s="158" t="s">
        <v>1422</v>
      </c>
      <c r="O412" s="163" t="s">
        <v>411</v>
      </c>
      <c r="P412" s="160"/>
      <c r="R412" s="161">
        <f>P412</f>
        <v>0</v>
      </c>
      <c r="S412" s="153" t="s">
        <v>176</v>
      </c>
      <c r="T412" s="160"/>
      <c r="V412" s="161">
        <f>T412</f>
        <v>0</v>
      </c>
      <c r="X412" s="342"/>
      <c r="Y412" s="342"/>
      <c r="Z412" s="342"/>
    </row>
    <row r="413" spans="1:26" ht="15" customHeight="1">
      <c r="A413" s="153">
        <v>403</v>
      </c>
      <c r="B413" s="153">
        <f t="shared" si="150"/>
        <v>3</v>
      </c>
      <c r="C413" s="154">
        <v>614</v>
      </c>
      <c r="D413" s="154" t="s">
        <v>1421</v>
      </c>
      <c r="F413" s="158" t="s">
        <v>176</v>
      </c>
      <c r="G413" s="159">
        <v>614</v>
      </c>
      <c r="H413" s="158" t="s">
        <v>176</v>
      </c>
      <c r="I413" s="158" t="s">
        <v>176</v>
      </c>
      <c r="J413" s="158" t="s">
        <v>176</v>
      </c>
      <c r="K413" s="158" t="s">
        <v>176</v>
      </c>
      <c r="L413" s="158" t="s">
        <v>176</v>
      </c>
      <c r="M413" s="158" t="s">
        <v>176</v>
      </c>
      <c r="N413" s="158"/>
      <c r="O413" s="159" t="s">
        <v>474</v>
      </c>
      <c r="P413" s="160"/>
      <c r="R413" s="161">
        <f>P413-SUM(R414:R431)</f>
        <v>0</v>
      </c>
      <c r="S413" s="153" t="s">
        <v>176</v>
      </c>
      <c r="T413" s="160"/>
      <c r="V413" s="161">
        <f>T413+V414+V419+V422+V426+V427+V428+V429</f>
        <v>0</v>
      </c>
      <c r="X413" s="342"/>
      <c r="Y413" s="342"/>
      <c r="Z413" s="342"/>
    </row>
    <row r="414" spans="1:26" ht="15" customHeight="1">
      <c r="A414" s="153">
        <v>404</v>
      </c>
      <c r="B414" s="153">
        <f t="shared" si="150"/>
        <v>4</v>
      </c>
      <c r="C414" s="154">
        <v>6141</v>
      </c>
      <c r="D414" s="154" t="s">
        <v>1421</v>
      </c>
      <c r="F414" s="158" t="s">
        <v>176</v>
      </c>
      <c r="G414" s="158"/>
      <c r="H414" s="162">
        <v>6141</v>
      </c>
      <c r="I414" s="158" t="s">
        <v>176</v>
      </c>
      <c r="J414" s="158" t="s">
        <v>176</v>
      </c>
      <c r="K414" s="158" t="s">
        <v>176</v>
      </c>
      <c r="L414" s="158" t="s">
        <v>176</v>
      </c>
      <c r="M414" s="158" t="s">
        <v>176</v>
      </c>
      <c r="N414" s="158"/>
      <c r="O414" s="162" t="s">
        <v>475</v>
      </c>
      <c r="P414" s="160"/>
      <c r="R414" s="161">
        <f>P414-R415-R416-R417-R418</f>
        <v>0</v>
      </c>
      <c r="S414" s="153" t="s">
        <v>176</v>
      </c>
      <c r="T414" s="160"/>
      <c r="V414" s="161">
        <f>T414+V415+V416+V417+V418</f>
        <v>0</v>
      </c>
      <c r="X414" s="342"/>
      <c r="Y414" s="342"/>
      <c r="Z414" s="342"/>
    </row>
    <row r="415" spans="1:26" ht="15" customHeight="1">
      <c r="A415" s="153">
        <v>405</v>
      </c>
      <c r="B415" s="153">
        <f t="shared" si="150"/>
        <v>5</v>
      </c>
      <c r="C415" s="154">
        <v>61411</v>
      </c>
      <c r="D415" s="154" t="s">
        <v>1421</v>
      </c>
      <c r="F415" s="158" t="s">
        <v>176</v>
      </c>
      <c r="G415" s="158"/>
      <c r="H415" s="158" t="s">
        <v>176</v>
      </c>
      <c r="I415" s="163">
        <v>61411</v>
      </c>
      <c r="J415" s="158" t="s">
        <v>176</v>
      </c>
      <c r="K415" s="158" t="s">
        <v>176</v>
      </c>
      <c r="L415" s="158" t="s">
        <v>176</v>
      </c>
      <c r="M415" s="158" t="s">
        <v>176</v>
      </c>
      <c r="N415" s="158"/>
      <c r="O415" s="163" t="s">
        <v>476</v>
      </c>
      <c r="P415" s="160"/>
      <c r="R415" s="161">
        <f t="shared" ref="R415:R418" si="155">P415</f>
        <v>0</v>
      </c>
      <c r="S415" s="153" t="s">
        <v>176</v>
      </c>
      <c r="T415" s="160"/>
      <c r="V415" s="161">
        <f t="shared" ref="V415:V418" si="156">T415</f>
        <v>0</v>
      </c>
      <c r="X415" s="342"/>
      <c r="Y415" s="342"/>
      <c r="Z415" s="342"/>
    </row>
    <row r="416" spans="1:26" ht="15" customHeight="1">
      <c r="A416" s="153">
        <v>406</v>
      </c>
      <c r="B416" s="153">
        <f t="shared" si="150"/>
        <v>5</v>
      </c>
      <c r="C416" s="154">
        <v>61412</v>
      </c>
      <c r="D416" s="154" t="s">
        <v>1421</v>
      </c>
      <c r="F416" s="158" t="s">
        <v>176</v>
      </c>
      <c r="G416" s="158"/>
      <c r="H416" s="158" t="s">
        <v>176</v>
      </c>
      <c r="I416" s="163">
        <v>61412</v>
      </c>
      <c r="J416" s="158" t="s">
        <v>176</v>
      </c>
      <c r="K416" s="158" t="s">
        <v>176</v>
      </c>
      <c r="L416" s="158" t="s">
        <v>176</v>
      </c>
      <c r="M416" s="158" t="s">
        <v>176</v>
      </c>
      <c r="N416" s="158"/>
      <c r="O416" s="163" t="s">
        <v>477</v>
      </c>
      <c r="P416" s="160"/>
      <c r="R416" s="161">
        <f t="shared" si="155"/>
        <v>0</v>
      </c>
      <c r="S416" s="153" t="s">
        <v>176</v>
      </c>
      <c r="T416" s="160"/>
      <c r="V416" s="161">
        <f t="shared" si="156"/>
        <v>0</v>
      </c>
      <c r="X416" s="342"/>
      <c r="Y416" s="342"/>
      <c r="Z416" s="342"/>
    </row>
    <row r="417" spans="1:26" ht="15" customHeight="1">
      <c r="A417" s="153">
        <v>407</v>
      </c>
      <c r="B417" s="153">
        <f t="shared" si="150"/>
        <v>5</v>
      </c>
      <c r="C417" s="154">
        <v>61413</v>
      </c>
      <c r="D417" s="154" t="s">
        <v>1421</v>
      </c>
      <c r="F417" s="158" t="s">
        <v>176</v>
      </c>
      <c r="G417" s="158"/>
      <c r="H417" s="158" t="s">
        <v>176</v>
      </c>
      <c r="I417" s="163">
        <v>61413</v>
      </c>
      <c r="J417" s="158" t="s">
        <v>176</v>
      </c>
      <c r="K417" s="158" t="s">
        <v>176</v>
      </c>
      <c r="L417" s="158" t="s">
        <v>176</v>
      </c>
      <c r="M417" s="158" t="s">
        <v>176</v>
      </c>
      <c r="N417" s="158"/>
      <c r="O417" s="163" t="s">
        <v>478</v>
      </c>
      <c r="P417" s="160"/>
      <c r="R417" s="161">
        <f t="shared" si="155"/>
        <v>0</v>
      </c>
      <c r="S417" s="153" t="s">
        <v>176</v>
      </c>
      <c r="T417" s="160"/>
      <c r="V417" s="161">
        <f t="shared" si="156"/>
        <v>0</v>
      </c>
      <c r="X417" s="342"/>
      <c r="Y417" s="342"/>
      <c r="Z417" s="342"/>
    </row>
    <row r="418" spans="1:26" ht="15" customHeight="1">
      <c r="A418" s="153">
        <v>408</v>
      </c>
      <c r="B418" s="153">
        <f t="shared" si="150"/>
        <v>5</v>
      </c>
      <c r="C418" s="154">
        <v>61418</v>
      </c>
      <c r="D418" s="154" t="s">
        <v>1421</v>
      </c>
      <c r="F418" s="158" t="s">
        <v>176</v>
      </c>
      <c r="G418" s="158"/>
      <c r="H418" s="158" t="s">
        <v>176</v>
      </c>
      <c r="I418" s="163">
        <v>61418</v>
      </c>
      <c r="J418" s="158" t="s">
        <v>176</v>
      </c>
      <c r="K418" s="158" t="s">
        <v>176</v>
      </c>
      <c r="L418" s="158" t="s">
        <v>176</v>
      </c>
      <c r="M418" s="158" t="s">
        <v>176</v>
      </c>
      <c r="N418" s="158"/>
      <c r="O418" s="163" t="s">
        <v>479</v>
      </c>
      <c r="P418" s="160"/>
      <c r="R418" s="161">
        <f t="shared" si="155"/>
        <v>0</v>
      </c>
      <c r="S418" s="153" t="s">
        <v>176</v>
      </c>
      <c r="T418" s="160"/>
      <c r="V418" s="161">
        <f t="shared" si="156"/>
        <v>0</v>
      </c>
      <c r="X418" s="342"/>
      <c r="Y418" s="342"/>
      <c r="Z418" s="342"/>
    </row>
    <row r="419" spans="1:26" ht="15" customHeight="1">
      <c r="A419" s="153">
        <v>409</v>
      </c>
      <c r="B419" s="153">
        <f t="shared" si="150"/>
        <v>4</v>
      </c>
      <c r="C419" s="154">
        <v>6142</v>
      </c>
      <c r="D419" s="154" t="s">
        <v>1421</v>
      </c>
      <c r="F419" s="158" t="s">
        <v>176</v>
      </c>
      <c r="G419" s="158"/>
      <c r="H419" s="162">
        <v>6142</v>
      </c>
      <c r="I419" s="158" t="s">
        <v>176</v>
      </c>
      <c r="J419" s="158" t="s">
        <v>176</v>
      </c>
      <c r="K419" s="158" t="s">
        <v>176</v>
      </c>
      <c r="L419" s="158" t="s">
        <v>176</v>
      </c>
      <c r="M419" s="158" t="s">
        <v>176</v>
      </c>
      <c r="N419" s="158"/>
      <c r="O419" s="162" t="s">
        <v>480</v>
      </c>
      <c r="P419" s="160"/>
      <c r="R419" s="161">
        <f>P419-R420-R421</f>
        <v>0</v>
      </c>
      <c r="S419" s="153" t="s">
        <v>176</v>
      </c>
      <c r="T419" s="160"/>
      <c r="V419" s="161">
        <f>T419+V420+V421</f>
        <v>0</v>
      </c>
      <c r="X419" s="342"/>
      <c r="Y419" s="342"/>
      <c r="Z419" s="342"/>
    </row>
    <row r="420" spans="1:26" ht="15" customHeight="1">
      <c r="A420" s="153">
        <v>410</v>
      </c>
      <c r="B420" s="153">
        <f t="shared" si="150"/>
        <v>5</v>
      </c>
      <c r="C420" s="154">
        <v>61421</v>
      </c>
      <c r="D420" s="154" t="s">
        <v>1421</v>
      </c>
      <c r="F420" s="158" t="s">
        <v>176</v>
      </c>
      <c r="G420" s="158"/>
      <c r="H420" s="158" t="s">
        <v>176</v>
      </c>
      <c r="I420" s="163">
        <v>61421</v>
      </c>
      <c r="J420" s="158" t="s">
        <v>176</v>
      </c>
      <c r="K420" s="158" t="s">
        <v>176</v>
      </c>
      <c r="L420" s="158" t="s">
        <v>176</v>
      </c>
      <c r="M420" s="158" t="s">
        <v>176</v>
      </c>
      <c r="N420" s="158"/>
      <c r="O420" s="163" t="s">
        <v>481</v>
      </c>
      <c r="P420" s="160"/>
      <c r="R420" s="161">
        <f t="shared" ref="R420:R421" si="157">P420</f>
        <v>0</v>
      </c>
      <c r="S420" s="153" t="s">
        <v>176</v>
      </c>
      <c r="T420" s="160"/>
      <c r="V420" s="161">
        <f t="shared" ref="V420:V421" si="158">T420</f>
        <v>0</v>
      </c>
      <c r="X420" s="342"/>
      <c r="Y420" s="342"/>
      <c r="Z420" s="342"/>
    </row>
    <row r="421" spans="1:26" ht="15" customHeight="1">
      <c r="A421" s="153">
        <v>411</v>
      </c>
      <c r="B421" s="153">
        <f t="shared" si="150"/>
        <v>5</v>
      </c>
      <c r="C421" s="154">
        <v>61422</v>
      </c>
      <c r="D421" s="154" t="s">
        <v>1421</v>
      </c>
      <c r="F421" s="158" t="s">
        <v>176</v>
      </c>
      <c r="G421" s="158"/>
      <c r="H421" s="158" t="s">
        <v>176</v>
      </c>
      <c r="I421" s="163">
        <v>61422</v>
      </c>
      <c r="J421" s="158" t="s">
        <v>176</v>
      </c>
      <c r="K421" s="158" t="s">
        <v>176</v>
      </c>
      <c r="L421" s="158" t="s">
        <v>176</v>
      </c>
      <c r="M421" s="158" t="s">
        <v>176</v>
      </c>
      <c r="N421" s="158"/>
      <c r="O421" s="163" t="s">
        <v>482</v>
      </c>
      <c r="P421" s="160"/>
      <c r="R421" s="161">
        <f t="shared" si="157"/>
        <v>0</v>
      </c>
      <c r="S421" s="153" t="s">
        <v>176</v>
      </c>
      <c r="T421" s="160"/>
      <c r="V421" s="161">
        <f t="shared" si="158"/>
        <v>0</v>
      </c>
      <c r="X421" s="342"/>
      <c r="Y421" s="342"/>
      <c r="Z421" s="342"/>
    </row>
    <row r="422" spans="1:26" ht="15" customHeight="1">
      <c r="A422" s="153">
        <v>412</v>
      </c>
      <c r="B422" s="153">
        <f t="shared" si="150"/>
        <v>4</v>
      </c>
      <c r="C422" s="154">
        <v>6143</v>
      </c>
      <c r="D422" s="154" t="s">
        <v>1421</v>
      </c>
      <c r="F422" s="158" t="s">
        <v>176</v>
      </c>
      <c r="G422" s="158"/>
      <c r="H422" s="162">
        <v>6143</v>
      </c>
      <c r="I422" s="158" t="s">
        <v>176</v>
      </c>
      <c r="J422" s="158" t="s">
        <v>176</v>
      </c>
      <c r="K422" s="158" t="s">
        <v>176</v>
      </c>
      <c r="L422" s="158" t="s">
        <v>176</v>
      </c>
      <c r="M422" s="158" t="s">
        <v>176</v>
      </c>
      <c r="N422" s="158"/>
      <c r="O422" s="162" t="s">
        <v>483</v>
      </c>
      <c r="P422" s="160"/>
      <c r="R422" s="161">
        <f>P422-R423-R424-R425</f>
        <v>0</v>
      </c>
      <c r="S422" s="153" t="s">
        <v>176</v>
      </c>
      <c r="T422" s="160"/>
      <c r="V422" s="161">
        <f>T422+V423+V424+V425</f>
        <v>0</v>
      </c>
      <c r="X422" s="342"/>
      <c r="Y422" s="342"/>
      <c r="Z422" s="342"/>
    </row>
    <row r="423" spans="1:26" ht="15" hidden="1" customHeight="1">
      <c r="A423" s="153">
        <v>413</v>
      </c>
      <c r="B423" s="153">
        <f t="shared" si="150"/>
        <v>5</v>
      </c>
      <c r="C423" s="154">
        <v>61431</v>
      </c>
      <c r="F423" s="158" t="s">
        <v>176</v>
      </c>
      <c r="G423" s="158"/>
      <c r="H423" s="158" t="s">
        <v>176</v>
      </c>
      <c r="I423" s="163">
        <v>61431</v>
      </c>
      <c r="J423" s="158" t="s">
        <v>176</v>
      </c>
      <c r="K423" s="158" t="s">
        <v>176</v>
      </c>
      <c r="L423" s="158" t="s">
        <v>176</v>
      </c>
      <c r="M423" s="158" t="s">
        <v>176</v>
      </c>
      <c r="N423" s="158" t="s">
        <v>1422</v>
      </c>
      <c r="O423" s="163" t="s">
        <v>484</v>
      </c>
      <c r="P423" s="160"/>
      <c r="R423" s="161">
        <f t="shared" ref="R423:R425" si="159">P423</f>
        <v>0</v>
      </c>
      <c r="S423" s="153" t="s">
        <v>176</v>
      </c>
      <c r="T423" s="160"/>
      <c r="V423" s="161">
        <f t="shared" ref="V423:V425" si="160">T423</f>
        <v>0</v>
      </c>
      <c r="X423" s="342"/>
      <c r="Y423" s="342"/>
      <c r="Z423" s="342"/>
    </row>
    <row r="424" spans="1:26" ht="15" hidden="1" customHeight="1">
      <c r="A424" s="153">
        <v>414</v>
      </c>
      <c r="B424" s="153">
        <f t="shared" si="150"/>
        <v>5</v>
      </c>
      <c r="C424" s="154">
        <v>61432</v>
      </c>
      <c r="F424" s="158" t="s">
        <v>176</v>
      </c>
      <c r="G424" s="158"/>
      <c r="H424" s="158" t="s">
        <v>176</v>
      </c>
      <c r="I424" s="163">
        <v>61432</v>
      </c>
      <c r="J424" s="158" t="s">
        <v>176</v>
      </c>
      <c r="K424" s="158" t="s">
        <v>176</v>
      </c>
      <c r="L424" s="158" t="s">
        <v>176</v>
      </c>
      <c r="M424" s="158" t="s">
        <v>176</v>
      </c>
      <c r="N424" s="158" t="s">
        <v>1422</v>
      </c>
      <c r="O424" s="163" t="s">
        <v>485</v>
      </c>
      <c r="P424" s="160"/>
      <c r="R424" s="161">
        <f t="shared" si="159"/>
        <v>0</v>
      </c>
      <c r="S424" s="153" t="s">
        <v>176</v>
      </c>
      <c r="T424" s="160"/>
      <c r="V424" s="161">
        <f t="shared" si="160"/>
        <v>0</v>
      </c>
      <c r="X424" s="342"/>
      <c r="Y424" s="342"/>
      <c r="Z424" s="342"/>
    </row>
    <row r="425" spans="1:26" ht="15" hidden="1" customHeight="1">
      <c r="A425" s="153">
        <v>415</v>
      </c>
      <c r="B425" s="153">
        <f t="shared" si="150"/>
        <v>5</v>
      </c>
      <c r="C425" s="154">
        <v>61438</v>
      </c>
      <c r="F425" s="158" t="s">
        <v>176</v>
      </c>
      <c r="G425" s="158"/>
      <c r="H425" s="158" t="s">
        <v>176</v>
      </c>
      <c r="I425" s="163">
        <v>61438</v>
      </c>
      <c r="J425" s="158" t="s">
        <v>176</v>
      </c>
      <c r="K425" s="158" t="s">
        <v>176</v>
      </c>
      <c r="L425" s="158" t="s">
        <v>176</v>
      </c>
      <c r="M425" s="158" t="s">
        <v>176</v>
      </c>
      <c r="N425" s="158" t="s">
        <v>1422</v>
      </c>
      <c r="O425" s="163" t="s">
        <v>486</v>
      </c>
      <c r="P425" s="160"/>
      <c r="R425" s="161">
        <f t="shared" si="159"/>
        <v>0</v>
      </c>
      <c r="S425" s="153" t="s">
        <v>176</v>
      </c>
      <c r="T425" s="160"/>
      <c r="V425" s="161">
        <f t="shared" si="160"/>
        <v>0</v>
      </c>
      <c r="X425" s="342"/>
      <c r="Y425" s="342"/>
      <c r="Z425" s="342"/>
    </row>
    <row r="426" spans="1:26" ht="15" customHeight="1">
      <c r="A426" s="153">
        <v>416</v>
      </c>
      <c r="B426" s="153">
        <f t="shared" si="150"/>
        <v>4</v>
      </c>
      <c r="C426" s="154">
        <v>6144</v>
      </c>
      <c r="D426" s="154" t="s">
        <v>1421</v>
      </c>
      <c r="F426" s="158" t="s">
        <v>176</v>
      </c>
      <c r="G426" s="158"/>
      <c r="H426" s="162">
        <v>6144</v>
      </c>
      <c r="I426" s="158" t="s">
        <v>176</v>
      </c>
      <c r="J426" s="158" t="s">
        <v>176</v>
      </c>
      <c r="K426" s="158" t="s">
        <v>176</v>
      </c>
      <c r="L426" s="158" t="s">
        <v>176</v>
      </c>
      <c r="M426" s="158" t="s">
        <v>176</v>
      </c>
      <c r="N426" s="158"/>
      <c r="O426" s="162" t="s">
        <v>487</v>
      </c>
      <c r="P426" s="160"/>
      <c r="R426" s="161">
        <f>P426</f>
        <v>0</v>
      </c>
      <c r="S426" s="153" t="s">
        <v>176</v>
      </c>
      <c r="T426" s="160"/>
      <c r="V426" s="161">
        <f>T426</f>
        <v>0</v>
      </c>
      <c r="X426" s="342"/>
      <c r="Y426" s="342"/>
      <c r="Z426" s="342"/>
    </row>
    <row r="427" spans="1:26" ht="15" customHeight="1">
      <c r="A427" s="153">
        <v>417</v>
      </c>
      <c r="B427" s="153">
        <f t="shared" si="150"/>
        <v>4</v>
      </c>
      <c r="C427" s="154">
        <v>6145</v>
      </c>
      <c r="D427" s="154" t="s">
        <v>1421</v>
      </c>
      <c r="F427" s="158" t="s">
        <v>176</v>
      </c>
      <c r="G427" s="158"/>
      <c r="H427" s="162">
        <v>6145</v>
      </c>
      <c r="I427" s="158" t="s">
        <v>176</v>
      </c>
      <c r="J427" s="158" t="s">
        <v>176</v>
      </c>
      <c r="K427" s="158" t="s">
        <v>176</v>
      </c>
      <c r="L427" s="158" t="s">
        <v>176</v>
      </c>
      <c r="M427" s="158" t="s">
        <v>176</v>
      </c>
      <c r="N427" s="158"/>
      <c r="O427" s="162" t="s">
        <v>488</v>
      </c>
      <c r="P427" s="160"/>
      <c r="R427" s="161">
        <f t="shared" ref="R427:R428" si="161">P427</f>
        <v>0</v>
      </c>
      <c r="S427" s="153" t="s">
        <v>176</v>
      </c>
      <c r="T427" s="160"/>
      <c r="V427" s="161">
        <f t="shared" ref="V427:V428" si="162">T427</f>
        <v>0</v>
      </c>
      <c r="X427" s="342"/>
      <c r="Y427" s="342"/>
      <c r="Z427" s="342"/>
    </row>
    <row r="428" spans="1:26" ht="15" customHeight="1">
      <c r="A428" s="153">
        <v>418</v>
      </c>
      <c r="B428" s="153">
        <f t="shared" si="150"/>
        <v>4</v>
      </c>
      <c r="C428" s="154">
        <v>6146</v>
      </c>
      <c r="D428" s="154" t="s">
        <v>1421</v>
      </c>
      <c r="F428" s="158" t="s">
        <v>176</v>
      </c>
      <c r="G428" s="158"/>
      <c r="H428" s="162">
        <v>6146</v>
      </c>
      <c r="I428" s="158" t="s">
        <v>176</v>
      </c>
      <c r="J428" s="158" t="s">
        <v>176</v>
      </c>
      <c r="K428" s="158" t="s">
        <v>176</v>
      </c>
      <c r="L428" s="158" t="s">
        <v>176</v>
      </c>
      <c r="M428" s="158" t="s">
        <v>176</v>
      </c>
      <c r="N428" s="158"/>
      <c r="O428" s="162" t="s">
        <v>489</v>
      </c>
      <c r="P428" s="160"/>
      <c r="R428" s="161">
        <f t="shared" si="161"/>
        <v>0</v>
      </c>
      <c r="S428" s="153" t="s">
        <v>176</v>
      </c>
      <c r="T428" s="160"/>
      <c r="V428" s="161">
        <f t="shared" si="162"/>
        <v>0</v>
      </c>
      <c r="X428" s="342"/>
      <c r="Y428" s="342"/>
      <c r="Z428" s="342"/>
    </row>
    <row r="429" spans="1:26" ht="15" customHeight="1">
      <c r="A429" s="153">
        <v>419</v>
      </c>
      <c r="B429" s="153">
        <f t="shared" si="150"/>
        <v>4</v>
      </c>
      <c r="C429" s="154">
        <v>6148</v>
      </c>
      <c r="D429" s="154" t="s">
        <v>1421</v>
      </c>
      <c r="F429" s="158" t="s">
        <v>176</v>
      </c>
      <c r="G429" s="158"/>
      <c r="H429" s="162">
        <v>6148</v>
      </c>
      <c r="I429" s="158" t="s">
        <v>176</v>
      </c>
      <c r="J429" s="158" t="s">
        <v>176</v>
      </c>
      <c r="K429" s="158" t="s">
        <v>176</v>
      </c>
      <c r="L429" s="158" t="s">
        <v>176</v>
      </c>
      <c r="M429" s="158" t="s">
        <v>176</v>
      </c>
      <c r="N429" s="158"/>
      <c r="O429" s="162" t="s">
        <v>490</v>
      </c>
      <c r="P429" s="160"/>
      <c r="R429" s="161">
        <f>P429-R430-R431</f>
        <v>0</v>
      </c>
      <c r="S429" s="153" t="s">
        <v>176</v>
      </c>
      <c r="T429" s="160"/>
      <c r="V429" s="161">
        <f>T429+V430+V431</f>
        <v>0</v>
      </c>
      <c r="X429" s="342"/>
      <c r="Y429" s="342"/>
      <c r="Z429" s="342"/>
    </row>
    <row r="430" spans="1:26" ht="15" customHeight="1">
      <c r="A430" s="153">
        <v>420</v>
      </c>
      <c r="B430" s="153">
        <f t="shared" si="150"/>
        <v>5</v>
      </c>
      <c r="C430" s="154">
        <v>61481</v>
      </c>
      <c r="D430" s="154" t="s">
        <v>1421</v>
      </c>
      <c r="F430" s="158" t="s">
        <v>176</v>
      </c>
      <c r="G430" s="158"/>
      <c r="H430" s="158" t="s">
        <v>176</v>
      </c>
      <c r="I430" s="163">
        <v>61481</v>
      </c>
      <c r="J430" s="158" t="s">
        <v>176</v>
      </c>
      <c r="K430" s="158" t="s">
        <v>176</v>
      </c>
      <c r="L430" s="158" t="s">
        <v>176</v>
      </c>
      <c r="M430" s="158" t="s">
        <v>176</v>
      </c>
      <c r="N430" s="158"/>
      <c r="O430" s="163" t="s">
        <v>491</v>
      </c>
      <c r="P430" s="160"/>
      <c r="R430" s="161">
        <f t="shared" ref="R430:R431" si="163">P430</f>
        <v>0</v>
      </c>
      <c r="S430" s="153" t="s">
        <v>176</v>
      </c>
      <c r="T430" s="160"/>
      <c r="V430" s="161">
        <f t="shared" ref="V430:V431" si="164">T430</f>
        <v>0</v>
      </c>
      <c r="X430" s="342"/>
      <c r="Y430" s="342"/>
      <c r="Z430" s="342"/>
    </row>
    <row r="431" spans="1:26" ht="15" customHeight="1">
      <c r="A431" s="153">
        <v>421</v>
      </c>
      <c r="B431" s="153">
        <f t="shared" si="150"/>
        <v>5</v>
      </c>
      <c r="C431" s="154">
        <v>61488</v>
      </c>
      <c r="D431" s="154" t="s">
        <v>1421</v>
      </c>
      <c r="F431" s="158" t="s">
        <v>176</v>
      </c>
      <c r="G431" s="158"/>
      <c r="H431" s="158" t="s">
        <v>176</v>
      </c>
      <c r="I431" s="163">
        <v>61488</v>
      </c>
      <c r="J431" s="158" t="s">
        <v>176</v>
      </c>
      <c r="K431" s="158" t="s">
        <v>176</v>
      </c>
      <c r="L431" s="158" t="s">
        <v>176</v>
      </c>
      <c r="M431" s="158" t="s">
        <v>176</v>
      </c>
      <c r="N431" s="158"/>
      <c r="O431" s="163" t="s">
        <v>492</v>
      </c>
      <c r="P431" s="160"/>
      <c r="R431" s="161">
        <f t="shared" si="163"/>
        <v>0</v>
      </c>
      <c r="S431" s="153" t="s">
        <v>176</v>
      </c>
      <c r="T431" s="160"/>
      <c r="V431" s="161">
        <f t="shared" si="164"/>
        <v>0</v>
      </c>
      <c r="X431" s="342"/>
      <c r="Y431" s="342"/>
      <c r="Z431" s="342"/>
    </row>
    <row r="432" spans="1:26" ht="15" customHeight="1">
      <c r="A432" s="153">
        <v>422</v>
      </c>
      <c r="B432" s="153">
        <f t="shared" si="150"/>
        <v>3</v>
      </c>
      <c r="C432" s="154">
        <v>615</v>
      </c>
      <c r="D432" s="154" t="s">
        <v>1421</v>
      </c>
      <c r="F432" s="158" t="s">
        <v>176</v>
      </c>
      <c r="G432" s="159">
        <v>615</v>
      </c>
      <c r="H432" s="158" t="s">
        <v>176</v>
      </c>
      <c r="I432" s="158" t="s">
        <v>176</v>
      </c>
      <c r="J432" s="158" t="s">
        <v>176</v>
      </c>
      <c r="K432" s="158" t="s">
        <v>176</v>
      </c>
      <c r="L432" s="158" t="s">
        <v>176</v>
      </c>
      <c r="M432" s="158" t="s">
        <v>176</v>
      </c>
      <c r="N432" s="158"/>
      <c r="O432" s="159" t="s">
        <v>493</v>
      </c>
      <c r="P432" s="160"/>
      <c r="R432" s="161">
        <f>P432-SUM(R433:R474)</f>
        <v>0</v>
      </c>
      <c r="S432" s="153" t="s">
        <v>176</v>
      </c>
      <c r="T432" s="160"/>
      <c r="V432" s="161">
        <f>T432+V433+V444+V466</f>
        <v>0</v>
      </c>
      <c r="X432" s="342"/>
      <c r="Y432" s="342"/>
      <c r="Z432" s="342"/>
    </row>
    <row r="433" spans="1:26" ht="15" customHeight="1">
      <c r="A433" s="153">
        <v>423</v>
      </c>
      <c r="B433" s="153">
        <f t="shared" si="150"/>
        <v>4</v>
      </c>
      <c r="C433" s="154">
        <v>6151</v>
      </c>
      <c r="D433" s="154" t="s">
        <v>1421</v>
      </c>
      <c r="F433" s="158" t="s">
        <v>176</v>
      </c>
      <c r="G433" s="158"/>
      <c r="H433" s="162">
        <v>6151</v>
      </c>
      <c r="I433" s="158" t="s">
        <v>176</v>
      </c>
      <c r="J433" s="158" t="s">
        <v>176</v>
      </c>
      <c r="K433" s="158" t="s">
        <v>176</v>
      </c>
      <c r="L433" s="158" t="s">
        <v>176</v>
      </c>
      <c r="M433" s="158" t="s">
        <v>176</v>
      </c>
      <c r="N433" s="158" t="s">
        <v>1423</v>
      </c>
      <c r="O433" s="162" t="s">
        <v>494</v>
      </c>
      <c r="P433" s="160"/>
      <c r="R433" s="161">
        <f>P433-R434-R435-R436-R437-R438-R439-R440-R441-R442-R443</f>
        <v>0</v>
      </c>
      <c r="S433" s="153" t="s">
        <v>176</v>
      </c>
      <c r="T433" s="160"/>
      <c r="V433" s="161">
        <f>T433+V434+V437+V438+V439+V440+V441+V442+V443</f>
        <v>0</v>
      </c>
      <c r="X433" s="343"/>
      <c r="Y433" s="344"/>
      <c r="Z433" s="345"/>
    </row>
    <row r="434" spans="1:26" ht="15" hidden="1" customHeight="1">
      <c r="A434" s="153">
        <v>424</v>
      </c>
      <c r="B434" s="153">
        <f t="shared" si="150"/>
        <v>5</v>
      </c>
      <c r="C434" s="154">
        <v>61511</v>
      </c>
      <c r="F434" s="158" t="s">
        <v>176</v>
      </c>
      <c r="G434" s="158"/>
      <c r="H434" s="158" t="s">
        <v>176</v>
      </c>
      <c r="I434" s="163">
        <v>61511</v>
      </c>
      <c r="J434" s="158" t="s">
        <v>176</v>
      </c>
      <c r="K434" s="158" t="s">
        <v>176</v>
      </c>
      <c r="L434" s="158" t="s">
        <v>176</v>
      </c>
      <c r="M434" s="158" t="s">
        <v>176</v>
      </c>
      <c r="N434" s="158" t="s">
        <v>1422</v>
      </c>
      <c r="O434" s="163" t="s">
        <v>495</v>
      </c>
      <c r="P434" s="160"/>
      <c r="R434" s="161">
        <f>P434-R435-R436</f>
        <v>0</v>
      </c>
      <c r="S434" s="153" t="s">
        <v>176</v>
      </c>
      <c r="T434" s="160"/>
      <c r="V434" s="161">
        <f>T434+V435+V436</f>
        <v>0</v>
      </c>
      <c r="X434" s="342"/>
      <c r="Y434" s="342"/>
      <c r="Z434" s="342"/>
    </row>
    <row r="435" spans="1:26" ht="15" hidden="1" customHeight="1">
      <c r="A435" s="153">
        <v>425</v>
      </c>
      <c r="B435" s="153">
        <f t="shared" si="150"/>
        <v>6</v>
      </c>
      <c r="C435" s="154">
        <v>615111</v>
      </c>
      <c r="F435" s="158" t="s">
        <v>176</v>
      </c>
      <c r="G435" s="158"/>
      <c r="H435" s="158" t="s">
        <v>176</v>
      </c>
      <c r="I435" s="158" t="s">
        <v>176</v>
      </c>
      <c r="J435" s="165">
        <v>615111</v>
      </c>
      <c r="K435" s="158" t="s">
        <v>176</v>
      </c>
      <c r="L435" s="158" t="s">
        <v>176</v>
      </c>
      <c r="M435" s="158" t="s">
        <v>176</v>
      </c>
      <c r="N435" s="158" t="s">
        <v>1422</v>
      </c>
      <c r="O435" s="165" t="s">
        <v>496</v>
      </c>
      <c r="P435" s="160"/>
      <c r="R435" s="161">
        <f t="shared" ref="R435:R436" si="165">P435</f>
        <v>0</v>
      </c>
      <c r="S435" s="153" t="s">
        <v>176</v>
      </c>
      <c r="T435" s="160"/>
      <c r="V435" s="161">
        <f t="shared" ref="V435:V436" si="166">T435</f>
        <v>0</v>
      </c>
      <c r="X435" s="342"/>
      <c r="Y435" s="342"/>
      <c r="Z435" s="342"/>
    </row>
    <row r="436" spans="1:26" ht="15" hidden="1" customHeight="1">
      <c r="A436" s="153">
        <v>426</v>
      </c>
      <c r="B436" s="153">
        <f t="shared" si="150"/>
        <v>6</v>
      </c>
      <c r="C436" s="154">
        <v>615118</v>
      </c>
      <c r="F436" s="158" t="s">
        <v>176</v>
      </c>
      <c r="G436" s="158"/>
      <c r="H436" s="158" t="s">
        <v>176</v>
      </c>
      <c r="I436" s="158" t="s">
        <v>176</v>
      </c>
      <c r="J436" s="165">
        <v>615118</v>
      </c>
      <c r="K436" s="158" t="s">
        <v>176</v>
      </c>
      <c r="L436" s="158" t="s">
        <v>176</v>
      </c>
      <c r="M436" s="158" t="s">
        <v>176</v>
      </c>
      <c r="N436" s="158" t="s">
        <v>1422</v>
      </c>
      <c r="O436" s="165" t="s">
        <v>497</v>
      </c>
      <c r="P436" s="160"/>
      <c r="R436" s="161">
        <f t="shared" si="165"/>
        <v>0</v>
      </c>
      <c r="S436" s="153" t="s">
        <v>176</v>
      </c>
      <c r="T436" s="160"/>
      <c r="V436" s="161">
        <f t="shared" si="166"/>
        <v>0</v>
      </c>
      <c r="X436" s="342"/>
      <c r="Y436" s="342"/>
      <c r="Z436" s="342"/>
    </row>
    <row r="437" spans="1:26" ht="15" hidden="1" customHeight="1">
      <c r="A437" s="153">
        <v>427</v>
      </c>
      <c r="B437" s="153">
        <f t="shared" si="150"/>
        <v>5</v>
      </c>
      <c r="C437" s="154">
        <v>61512</v>
      </c>
      <c r="F437" s="158" t="s">
        <v>176</v>
      </c>
      <c r="G437" s="158"/>
      <c r="H437" s="158" t="s">
        <v>176</v>
      </c>
      <c r="I437" s="163">
        <v>61512</v>
      </c>
      <c r="J437" s="158" t="s">
        <v>176</v>
      </c>
      <c r="K437" s="158" t="s">
        <v>176</v>
      </c>
      <c r="L437" s="158" t="s">
        <v>176</v>
      </c>
      <c r="M437" s="158" t="s">
        <v>176</v>
      </c>
      <c r="N437" s="158" t="s">
        <v>1422</v>
      </c>
      <c r="O437" s="163" t="s">
        <v>498</v>
      </c>
      <c r="P437" s="160"/>
      <c r="R437" s="161">
        <f>P437</f>
        <v>0</v>
      </c>
      <c r="S437" s="153" t="s">
        <v>176</v>
      </c>
      <c r="T437" s="160"/>
      <c r="V437" s="161">
        <f>T437</f>
        <v>0</v>
      </c>
      <c r="X437" s="342"/>
      <c r="Y437" s="342"/>
      <c r="Z437" s="342"/>
    </row>
    <row r="438" spans="1:26" ht="15" hidden="1" customHeight="1">
      <c r="A438" s="153">
        <v>428</v>
      </c>
      <c r="B438" s="153">
        <f t="shared" si="150"/>
        <v>5</v>
      </c>
      <c r="C438" s="154">
        <v>61513</v>
      </c>
      <c r="F438" s="158" t="s">
        <v>176</v>
      </c>
      <c r="G438" s="158"/>
      <c r="H438" s="158" t="s">
        <v>176</v>
      </c>
      <c r="I438" s="163">
        <v>61513</v>
      </c>
      <c r="J438" s="158" t="s">
        <v>176</v>
      </c>
      <c r="K438" s="158" t="s">
        <v>176</v>
      </c>
      <c r="L438" s="158" t="s">
        <v>176</v>
      </c>
      <c r="M438" s="158" t="s">
        <v>176</v>
      </c>
      <c r="N438" s="158" t="s">
        <v>1422</v>
      </c>
      <c r="O438" s="163" t="s">
        <v>499</v>
      </c>
      <c r="P438" s="160"/>
      <c r="R438" s="161">
        <f t="shared" ref="R438:R443" si="167">P438</f>
        <v>0</v>
      </c>
      <c r="S438" s="153" t="s">
        <v>176</v>
      </c>
      <c r="T438" s="160"/>
      <c r="V438" s="161">
        <f t="shared" ref="V438:V443" si="168">T438</f>
        <v>0</v>
      </c>
      <c r="X438" s="342"/>
      <c r="Y438" s="342"/>
      <c r="Z438" s="342"/>
    </row>
    <row r="439" spans="1:26" ht="15" hidden="1" customHeight="1">
      <c r="A439" s="153">
        <v>429</v>
      </c>
      <c r="B439" s="153">
        <f t="shared" si="150"/>
        <v>5</v>
      </c>
      <c r="C439" s="154">
        <v>61514</v>
      </c>
      <c r="F439" s="158" t="s">
        <v>176</v>
      </c>
      <c r="G439" s="158"/>
      <c r="H439" s="158" t="s">
        <v>176</v>
      </c>
      <c r="I439" s="163">
        <v>61514</v>
      </c>
      <c r="J439" s="158" t="s">
        <v>176</v>
      </c>
      <c r="K439" s="158" t="s">
        <v>176</v>
      </c>
      <c r="L439" s="158" t="s">
        <v>176</v>
      </c>
      <c r="M439" s="158" t="s">
        <v>176</v>
      </c>
      <c r="N439" s="158" t="s">
        <v>1422</v>
      </c>
      <c r="O439" s="163" t="s">
        <v>500</v>
      </c>
      <c r="P439" s="160"/>
      <c r="R439" s="161">
        <f t="shared" si="167"/>
        <v>0</v>
      </c>
      <c r="S439" s="153" t="s">
        <v>176</v>
      </c>
      <c r="T439" s="160"/>
      <c r="V439" s="161">
        <f t="shared" si="168"/>
        <v>0</v>
      </c>
      <c r="X439" s="342"/>
      <c r="Y439" s="342"/>
      <c r="Z439" s="342"/>
    </row>
    <row r="440" spans="1:26" ht="15" hidden="1" customHeight="1">
      <c r="A440" s="153">
        <v>430</v>
      </c>
      <c r="B440" s="153">
        <f t="shared" si="150"/>
        <v>5</v>
      </c>
      <c r="C440" s="154">
        <v>61515</v>
      </c>
      <c r="F440" s="158" t="s">
        <v>176</v>
      </c>
      <c r="G440" s="158"/>
      <c r="H440" s="158" t="s">
        <v>176</v>
      </c>
      <c r="I440" s="163">
        <v>61515</v>
      </c>
      <c r="J440" s="158" t="s">
        <v>176</v>
      </c>
      <c r="K440" s="158" t="s">
        <v>176</v>
      </c>
      <c r="L440" s="158" t="s">
        <v>176</v>
      </c>
      <c r="M440" s="158" t="s">
        <v>176</v>
      </c>
      <c r="N440" s="158" t="s">
        <v>1422</v>
      </c>
      <c r="O440" s="163" t="s">
        <v>501</v>
      </c>
      <c r="P440" s="160"/>
      <c r="R440" s="161">
        <f t="shared" si="167"/>
        <v>0</v>
      </c>
      <c r="S440" s="153" t="s">
        <v>176</v>
      </c>
      <c r="T440" s="160"/>
      <c r="V440" s="161">
        <f t="shared" si="168"/>
        <v>0</v>
      </c>
      <c r="X440" s="342"/>
      <c r="Y440" s="342"/>
      <c r="Z440" s="342"/>
    </row>
    <row r="441" spans="1:26" ht="15" hidden="1" customHeight="1">
      <c r="A441" s="153">
        <v>431</v>
      </c>
      <c r="B441" s="153">
        <f t="shared" si="150"/>
        <v>5</v>
      </c>
      <c r="C441" s="154">
        <v>61516</v>
      </c>
      <c r="F441" s="158" t="s">
        <v>176</v>
      </c>
      <c r="G441" s="158"/>
      <c r="H441" s="158" t="s">
        <v>176</v>
      </c>
      <c r="I441" s="163">
        <v>61516</v>
      </c>
      <c r="J441" s="158" t="s">
        <v>176</v>
      </c>
      <c r="K441" s="158" t="s">
        <v>176</v>
      </c>
      <c r="L441" s="158" t="s">
        <v>176</v>
      </c>
      <c r="M441" s="158" t="s">
        <v>176</v>
      </c>
      <c r="N441" s="158" t="s">
        <v>1422</v>
      </c>
      <c r="O441" s="163" t="s">
        <v>502</v>
      </c>
      <c r="P441" s="160"/>
      <c r="R441" s="161">
        <f t="shared" si="167"/>
        <v>0</v>
      </c>
      <c r="S441" s="153" t="s">
        <v>176</v>
      </c>
      <c r="T441" s="160"/>
      <c r="V441" s="161">
        <f t="shared" si="168"/>
        <v>0</v>
      </c>
      <c r="X441" s="342"/>
      <c r="Y441" s="342"/>
      <c r="Z441" s="342"/>
    </row>
    <row r="442" spans="1:26" ht="15" hidden="1" customHeight="1">
      <c r="A442" s="153">
        <v>432</v>
      </c>
      <c r="B442" s="153">
        <f t="shared" si="150"/>
        <v>5</v>
      </c>
      <c r="C442" s="154">
        <v>61517</v>
      </c>
      <c r="F442" s="158" t="s">
        <v>176</v>
      </c>
      <c r="G442" s="158"/>
      <c r="H442" s="158" t="s">
        <v>176</v>
      </c>
      <c r="I442" s="163">
        <v>61517</v>
      </c>
      <c r="J442" s="158" t="s">
        <v>176</v>
      </c>
      <c r="K442" s="158" t="s">
        <v>176</v>
      </c>
      <c r="L442" s="158" t="s">
        <v>176</v>
      </c>
      <c r="M442" s="158" t="s">
        <v>176</v>
      </c>
      <c r="N442" s="158" t="s">
        <v>1422</v>
      </c>
      <c r="O442" s="163" t="s">
        <v>503</v>
      </c>
      <c r="P442" s="160"/>
      <c r="R442" s="161">
        <f t="shared" si="167"/>
        <v>0</v>
      </c>
      <c r="S442" s="153" t="s">
        <v>176</v>
      </c>
      <c r="T442" s="160"/>
      <c r="V442" s="161">
        <f t="shared" si="168"/>
        <v>0</v>
      </c>
      <c r="X442" s="342"/>
      <c r="Y442" s="342"/>
      <c r="Z442" s="342"/>
    </row>
    <row r="443" spans="1:26" ht="15" hidden="1" customHeight="1">
      <c r="A443" s="153">
        <v>433</v>
      </c>
      <c r="B443" s="153">
        <f t="shared" si="150"/>
        <v>5</v>
      </c>
      <c r="C443" s="154">
        <v>61518</v>
      </c>
      <c r="F443" s="158" t="s">
        <v>176</v>
      </c>
      <c r="G443" s="158"/>
      <c r="H443" s="158" t="s">
        <v>176</v>
      </c>
      <c r="I443" s="163">
        <v>61518</v>
      </c>
      <c r="J443" s="158" t="s">
        <v>176</v>
      </c>
      <c r="K443" s="158" t="s">
        <v>176</v>
      </c>
      <c r="L443" s="158" t="s">
        <v>176</v>
      </c>
      <c r="M443" s="158" t="s">
        <v>176</v>
      </c>
      <c r="N443" s="158" t="s">
        <v>1422</v>
      </c>
      <c r="O443" s="163" t="s">
        <v>504</v>
      </c>
      <c r="P443" s="160"/>
      <c r="R443" s="161">
        <f t="shared" si="167"/>
        <v>0</v>
      </c>
      <c r="S443" s="153" t="s">
        <v>176</v>
      </c>
      <c r="T443" s="160"/>
      <c r="V443" s="161">
        <f t="shared" si="168"/>
        <v>0</v>
      </c>
      <c r="X443" s="342"/>
      <c r="Y443" s="342"/>
      <c r="Z443" s="342"/>
    </row>
    <row r="444" spans="1:26" ht="15" customHeight="1">
      <c r="A444" s="153">
        <v>434</v>
      </c>
      <c r="B444" s="153">
        <f t="shared" si="150"/>
        <v>4</v>
      </c>
      <c r="C444" s="154">
        <v>6152</v>
      </c>
      <c r="D444" s="154" t="s">
        <v>1421</v>
      </c>
      <c r="F444" s="158" t="s">
        <v>176</v>
      </c>
      <c r="G444" s="158"/>
      <c r="H444" s="162">
        <v>6152</v>
      </c>
      <c r="I444" s="158" t="s">
        <v>176</v>
      </c>
      <c r="J444" s="158" t="s">
        <v>176</v>
      </c>
      <c r="K444" s="158" t="s">
        <v>176</v>
      </c>
      <c r="L444" s="158" t="s">
        <v>176</v>
      </c>
      <c r="M444" s="158" t="s">
        <v>176</v>
      </c>
      <c r="N444" s="158"/>
      <c r="O444" s="162" t="s">
        <v>505</v>
      </c>
      <c r="P444" s="160"/>
      <c r="R444" s="161">
        <f>P444-R445-R446-R447-R448-R449-R450-R451-R452-R453-R454-R455-R456-R457-R458-R459-R460-R461-R462-R463-R464-R465</f>
        <v>0</v>
      </c>
      <c r="S444" s="153" t="s">
        <v>176</v>
      </c>
      <c r="T444" s="160"/>
      <c r="V444" s="161">
        <f>T444+V445+V458+V459+V460</f>
        <v>0</v>
      </c>
      <c r="X444" s="342"/>
      <c r="Y444" s="342"/>
      <c r="Z444" s="342"/>
    </row>
    <row r="445" spans="1:26" ht="15" customHeight="1">
      <c r="A445" s="153">
        <v>435</v>
      </c>
      <c r="B445" s="153">
        <f t="shared" si="150"/>
        <v>5</v>
      </c>
      <c r="C445" s="154">
        <v>61521</v>
      </c>
      <c r="D445" s="154" t="s">
        <v>1421</v>
      </c>
      <c r="F445" s="158" t="s">
        <v>176</v>
      </c>
      <c r="G445" s="158"/>
      <c r="H445" s="158" t="s">
        <v>176</v>
      </c>
      <c r="I445" s="163">
        <v>61521</v>
      </c>
      <c r="J445" s="158" t="s">
        <v>176</v>
      </c>
      <c r="K445" s="158" t="s">
        <v>176</v>
      </c>
      <c r="L445" s="158" t="s">
        <v>176</v>
      </c>
      <c r="M445" s="158" t="s">
        <v>176</v>
      </c>
      <c r="N445" s="158"/>
      <c r="O445" s="163" t="s">
        <v>506</v>
      </c>
      <c r="P445" s="160"/>
      <c r="R445" s="161">
        <f>P445-R446-R447-R448-R449-R450-R451-R452-R453-R454-R455-R456-R457</f>
        <v>0</v>
      </c>
      <c r="S445" s="153" t="s">
        <v>176</v>
      </c>
      <c r="T445" s="160"/>
      <c r="V445" s="161">
        <f>T445+V446+V452</f>
        <v>0</v>
      </c>
      <c r="X445" s="342"/>
      <c r="Y445" s="342"/>
      <c r="Z445" s="342"/>
    </row>
    <row r="446" spans="1:26" ht="15" hidden="1" customHeight="1">
      <c r="A446" s="153">
        <v>436</v>
      </c>
      <c r="B446" s="153">
        <f t="shared" si="150"/>
        <v>6</v>
      </c>
      <c r="C446" s="154">
        <v>615211</v>
      </c>
      <c r="F446" s="158" t="s">
        <v>176</v>
      </c>
      <c r="G446" s="158"/>
      <c r="H446" s="158" t="s">
        <v>176</v>
      </c>
      <c r="I446" s="158" t="s">
        <v>176</v>
      </c>
      <c r="J446" s="165">
        <v>615211</v>
      </c>
      <c r="K446" s="158" t="s">
        <v>176</v>
      </c>
      <c r="L446" s="158" t="s">
        <v>176</v>
      </c>
      <c r="M446" s="158" t="s">
        <v>176</v>
      </c>
      <c r="N446" s="158" t="s">
        <v>1422</v>
      </c>
      <c r="O446" s="165" t="s">
        <v>507</v>
      </c>
      <c r="P446" s="160"/>
      <c r="R446" s="161">
        <f>P446-R447-R448-R449-R450-R451</f>
        <v>0</v>
      </c>
      <c r="S446" s="153" t="s">
        <v>176</v>
      </c>
      <c r="T446" s="160"/>
      <c r="V446" s="161">
        <f>T446+V447+V448+V449+V450+V451</f>
        <v>0</v>
      </c>
      <c r="X446" s="342"/>
      <c r="Y446" s="342"/>
      <c r="Z446" s="342"/>
    </row>
    <row r="447" spans="1:26" ht="15" hidden="1" customHeight="1">
      <c r="A447" s="153">
        <v>437</v>
      </c>
      <c r="B447" s="153">
        <f t="shared" si="150"/>
        <v>7</v>
      </c>
      <c r="C447" s="154">
        <v>6152111</v>
      </c>
      <c r="F447" s="158" t="s">
        <v>176</v>
      </c>
      <c r="G447" s="158"/>
      <c r="H447" s="158" t="s">
        <v>176</v>
      </c>
      <c r="I447" s="158" t="s">
        <v>176</v>
      </c>
      <c r="J447" s="158" t="s">
        <v>176</v>
      </c>
      <c r="K447" s="166">
        <v>6152111</v>
      </c>
      <c r="L447" s="158" t="s">
        <v>176</v>
      </c>
      <c r="M447" s="158" t="s">
        <v>176</v>
      </c>
      <c r="N447" s="158" t="s">
        <v>1422</v>
      </c>
      <c r="O447" s="166" t="s">
        <v>508</v>
      </c>
      <c r="P447" s="160"/>
      <c r="R447" s="161">
        <f t="shared" ref="R447:R451" si="169">P447</f>
        <v>0</v>
      </c>
      <c r="S447" s="153" t="s">
        <v>176</v>
      </c>
      <c r="T447" s="160"/>
      <c r="V447" s="161">
        <f t="shared" ref="V447:V451" si="170">T447</f>
        <v>0</v>
      </c>
      <c r="X447" s="342"/>
      <c r="Y447" s="342"/>
      <c r="Z447" s="342"/>
    </row>
    <row r="448" spans="1:26" ht="15" hidden="1" customHeight="1">
      <c r="A448" s="153">
        <v>438</v>
      </c>
      <c r="B448" s="153">
        <f t="shared" si="150"/>
        <v>7</v>
      </c>
      <c r="C448" s="154">
        <v>6152112</v>
      </c>
      <c r="F448" s="158" t="s">
        <v>176</v>
      </c>
      <c r="G448" s="158"/>
      <c r="H448" s="158" t="s">
        <v>176</v>
      </c>
      <c r="I448" s="158" t="s">
        <v>176</v>
      </c>
      <c r="J448" s="158" t="s">
        <v>176</v>
      </c>
      <c r="K448" s="166">
        <v>6152112</v>
      </c>
      <c r="L448" s="158" t="s">
        <v>176</v>
      </c>
      <c r="M448" s="158" t="s">
        <v>176</v>
      </c>
      <c r="N448" s="158" t="s">
        <v>1422</v>
      </c>
      <c r="O448" s="166" t="s">
        <v>509</v>
      </c>
      <c r="P448" s="160"/>
      <c r="R448" s="161">
        <f t="shared" si="169"/>
        <v>0</v>
      </c>
      <c r="S448" s="153" t="s">
        <v>176</v>
      </c>
      <c r="T448" s="160"/>
      <c r="V448" s="161">
        <f t="shared" si="170"/>
        <v>0</v>
      </c>
      <c r="X448" s="342"/>
      <c r="Y448" s="342"/>
      <c r="Z448" s="342"/>
    </row>
    <row r="449" spans="1:26" ht="15" hidden="1" customHeight="1">
      <c r="A449" s="153">
        <v>439</v>
      </c>
      <c r="B449" s="153">
        <f t="shared" si="150"/>
        <v>7</v>
      </c>
      <c r="C449" s="154">
        <v>6152113</v>
      </c>
      <c r="F449" s="158" t="s">
        <v>176</v>
      </c>
      <c r="G449" s="158"/>
      <c r="H449" s="158" t="s">
        <v>176</v>
      </c>
      <c r="I449" s="158" t="s">
        <v>176</v>
      </c>
      <c r="J449" s="158" t="s">
        <v>176</v>
      </c>
      <c r="K449" s="166">
        <v>6152113</v>
      </c>
      <c r="L449" s="158" t="s">
        <v>176</v>
      </c>
      <c r="M449" s="158" t="s">
        <v>176</v>
      </c>
      <c r="N449" s="158" t="s">
        <v>1422</v>
      </c>
      <c r="O449" s="166" t="s">
        <v>510</v>
      </c>
      <c r="P449" s="160"/>
      <c r="R449" s="161">
        <f t="shared" si="169"/>
        <v>0</v>
      </c>
      <c r="S449" s="153" t="s">
        <v>176</v>
      </c>
      <c r="T449" s="160"/>
      <c r="V449" s="161">
        <f t="shared" si="170"/>
        <v>0</v>
      </c>
      <c r="X449" s="342"/>
      <c r="Y449" s="342"/>
      <c r="Z449" s="342"/>
    </row>
    <row r="450" spans="1:26" ht="15" hidden="1" customHeight="1">
      <c r="A450" s="153">
        <v>440</v>
      </c>
      <c r="B450" s="153">
        <f t="shared" si="150"/>
        <v>7</v>
      </c>
      <c r="C450" s="154">
        <v>6152114</v>
      </c>
      <c r="F450" s="158" t="s">
        <v>176</v>
      </c>
      <c r="G450" s="158"/>
      <c r="H450" s="158" t="s">
        <v>176</v>
      </c>
      <c r="I450" s="158" t="s">
        <v>176</v>
      </c>
      <c r="J450" s="158" t="s">
        <v>176</v>
      </c>
      <c r="K450" s="166">
        <v>6152114</v>
      </c>
      <c r="L450" s="158" t="s">
        <v>176</v>
      </c>
      <c r="M450" s="158" t="s">
        <v>176</v>
      </c>
      <c r="N450" s="158" t="s">
        <v>1422</v>
      </c>
      <c r="O450" s="166" t="s">
        <v>511</v>
      </c>
      <c r="P450" s="160"/>
      <c r="R450" s="161">
        <f t="shared" si="169"/>
        <v>0</v>
      </c>
      <c r="S450" s="153" t="s">
        <v>176</v>
      </c>
      <c r="T450" s="160"/>
      <c r="V450" s="161">
        <f t="shared" si="170"/>
        <v>0</v>
      </c>
      <c r="X450" s="342"/>
      <c r="Y450" s="342"/>
      <c r="Z450" s="342"/>
    </row>
    <row r="451" spans="1:26" ht="15" hidden="1" customHeight="1">
      <c r="A451" s="153">
        <v>441</v>
      </c>
      <c r="B451" s="153">
        <f t="shared" si="150"/>
        <v>7</v>
      </c>
      <c r="C451" s="154">
        <v>6152115</v>
      </c>
      <c r="F451" s="158" t="s">
        <v>176</v>
      </c>
      <c r="G451" s="158"/>
      <c r="H451" s="158" t="s">
        <v>176</v>
      </c>
      <c r="I451" s="158" t="s">
        <v>176</v>
      </c>
      <c r="J451" s="158" t="s">
        <v>176</v>
      </c>
      <c r="K451" s="166">
        <v>6152115</v>
      </c>
      <c r="L451" s="158" t="s">
        <v>176</v>
      </c>
      <c r="M451" s="158" t="s">
        <v>176</v>
      </c>
      <c r="N451" s="158" t="s">
        <v>1422</v>
      </c>
      <c r="O451" s="166" t="s">
        <v>512</v>
      </c>
      <c r="P451" s="160"/>
      <c r="R451" s="161">
        <f t="shared" si="169"/>
        <v>0</v>
      </c>
      <c r="S451" s="153" t="s">
        <v>176</v>
      </c>
      <c r="T451" s="160"/>
      <c r="V451" s="161">
        <f t="shared" si="170"/>
        <v>0</v>
      </c>
      <c r="X451" s="342"/>
      <c r="Y451" s="342"/>
      <c r="Z451" s="342"/>
    </row>
    <row r="452" spans="1:26" ht="15" hidden="1" customHeight="1">
      <c r="A452" s="153">
        <v>442</v>
      </c>
      <c r="B452" s="153">
        <f t="shared" si="150"/>
        <v>6</v>
      </c>
      <c r="C452" s="154">
        <v>615212</v>
      </c>
      <c r="F452" s="158" t="s">
        <v>176</v>
      </c>
      <c r="G452" s="158"/>
      <c r="H452" s="158" t="s">
        <v>176</v>
      </c>
      <c r="I452" s="158" t="s">
        <v>176</v>
      </c>
      <c r="J452" s="165">
        <v>615212</v>
      </c>
      <c r="K452" s="158" t="s">
        <v>176</v>
      </c>
      <c r="L452" s="158" t="s">
        <v>176</v>
      </c>
      <c r="M452" s="158" t="s">
        <v>176</v>
      </c>
      <c r="N452" s="158" t="s">
        <v>1422</v>
      </c>
      <c r="O452" s="165" t="s">
        <v>513</v>
      </c>
      <c r="P452" s="160"/>
      <c r="R452" s="161">
        <f>P452-R453-R454-R455-R456-R457</f>
        <v>0</v>
      </c>
      <c r="S452" s="153" t="s">
        <v>176</v>
      </c>
      <c r="T452" s="160"/>
      <c r="V452" s="161">
        <f>T452+V453+V454+V455+V456+V457</f>
        <v>0</v>
      </c>
      <c r="X452" s="342"/>
      <c r="Y452" s="342"/>
      <c r="Z452" s="342"/>
    </row>
    <row r="453" spans="1:26" ht="15" hidden="1" customHeight="1">
      <c r="A453" s="153">
        <v>443</v>
      </c>
      <c r="B453" s="153">
        <f t="shared" si="150"/>
        <v>7</v>
      </c>
      <c r="C453" s="154">
        <v>6152121</v>
      </c>
      <c r="F453" s="158" t="s">
        <v>176</v>
      </c>
      <c r="G453" s="158"/>
      <c r="H453" s="158" t="s">
        <v>176</v>
      </c>
      <c r="I453" s="158" t="s">
        <v>176</v>
      </c>
      <c r="J453" s="158" t="s">
        <v>176</v>
      </c>
      <c r="K453" s="166">
        <v>6152121</v>
      </c>
      <c r="L453" s="158" t="s">
        <v>176</v>
      </c>
      <c r="M453" s="158" t="s">
        <v>176</v>
      </c>
      <c r="N453" s="158" t="s">
        <v>1422</v>
      </c>
      <c r="O453" s="166" t="s">
        <v>508</v>
      </c>
      <c r="P453" s="160"/>
      <c r="R453" s="161">
        <f t="shared" ref="R453:R457" si="171">P453</f>
        <v>0</v>
      </c>
      <c r="S453" s="153" t="s">
        <v>176</v>
      </c>
      <c r="T453" s="160"/>
      <c r="V453" s="161">
        <f t="shared" ref="V453:V457" si="172">T453</f>
        <v>0</v>
      </c>
      <c r="X453" s="342"/>
      <c r="Y453" s="342"/>
      <c r="Z453" s="342"/>
    </row>
    <row r="454" spans="1:26" ht="15" hidden="1" customHeight="1">
      <c r="A454" s="153">
        <v>444</v>
      </c>
      <c r="B454" s="153">
        <f t="shared" si="150"/>
        <v>7</v>
      </c>
      <c r="C454" s="154">
        <v>6152122</v>
      </c>
      <c r="F454" s="158" t="s">
        <v>176</v>
      </c>
      <c r="G454" s="158"/>
      <c r="H454" s="158" t="s">
        <v>176</v>
      </c>
      <c r="I454" s="158" t="s">
        <v>176</v>
      </c>
      <c r="J454" s="158" t="s">
        <v>176</v>
      </c>
      <c r="K454" s="166">
        <v>6152122</v>
      </c>
      <c r="L454" s="158" t="s">
        <v>176</v>
      </c>
      <c r="M454" s="158" t="s">
        <v>176</v>
      </c>
      <c r="N454" s="158" t="s">
        <v>1422</v>
      </c>
      <c r="O454" s="166" t="s">
        <v>509</v>
      </c>
      <c r="P454" s="160"/>
      <c r="R454" s="161">
        <f t="shared" si="171"/>
        <v>0</v>
      </c>
      <c r="S454" s="153" t="s">
        <v>176</v>
      </c>
      <c r="T454" s="160"/>
      <c r="V454" s="161">
        <f t="shared" si="172"/>
        <v>0</v>
      </c>
      <c r="X454" s="342"/>
      <c r="Y454" s="342"/>
      <c r="Z454" s="342"/>
    </row>
    <row r="455" spans="1:26" ht="15" hidden="1" customHeight="1">
      <c r="A455" s="153">
        <v>445</v>
      </c>
      <c r="B455" s="153">
        <f t="shared" si="150"/>
        <v>7</v>
      </c>
      <c r="C455" s="154">
        <v>6152123</v>
      </c>
      <c r="F455" s="158" t="s">
        <v>176</v>
      </c>
      <c r="G455" s="158"/>
      <c r="H455" s="158" t="s">
        <v>176</v>
      </c>
      <c r="I455" s="158" t="s">
        <v>176</v>
      </c>
      <c r="J455" s="158" t="s">
        <v>176</v>
      </c>
      <c r="K455" s="166">
        <v>6152123</v>
      </c>
      <c r="L455" s="158" t="s">
        <v>176</v>
      </c>
      <c r="M455" s="158" t="s">
        <v>176</v>
      </c>
      <c r="N455" s="158" t="s">
        <v>1422</v>
      </c>
      <c r="O455" s="166" t="s">
        <v>510</v>
      </c>
      <c r="P455" s="160"/>
      <c r="R455" s="161">
        <f t="shared" si="171"/>
        <v>0</v>
      </c>
      <c r="S455" s="153" t="s">
        <v>176</v>
      </c>
      <c r="T455" s="160"/>
      <c r="V455" s="161">
        <f t="shared" si="172"/>
        <v>0</v>
      </c>
      <c r="X455" s="342"/>
      <c r="Y455" s="342"/>
      <c r="Z455" s="342"/>
    </row>
    <row r="456" spans="1:26" ht="15" hidden="1" customHeight="1">
      <c r="A456" s="153">
        <v>446</v>
      </c>
      <c r="B456" s="153">
        <f t="shared" si="150"/>
        <v>7</v>
      </c>
      <c r="C456" s="154">
        <v>6152124</v>
      </c>
      <c r="F456" s="158" t="s">
        <v>176</v>
      </c>
      <c r="G456" s="158"/>
      <c r="H456" s="158" t="s">
        <v>176</v>
      </c>
      <c r="I456" s="158" t="s">
        <v>176</v>
      </c>
      <c r="J456" s="158" t="s">
        <v>176</v>
      </c>
      <c r="K456" s="166">
        <v>6152124</v>
      </c>
      <c r="L456" s="158" t="s">
        <v>176</v>
      </c>
      <c r="M456" s="158" t="s">
        <v>176</v>
      </c>
      <c r="N456" s="158" t="s">
        <v>1422</v>
      </c>
      <c r="O456" s="166" t="s">
        <v>511</v>
      </c>
      <c r="P456" s="160"/>
      <c r="R456" s="161">
        <f t="shared" si="171"/>
        <v>0</v>
      </c>
      <c r="S456" s="153" t="s">
        <v>176</v>
      </c>
      <c r="T456" s="160"/>
      <c r="V456" s="161">
        <f t="shared" si="172"/>
        <v>0</v>
      </c>
      <c r="X456" s="342"/>
      <c r="Y456" s="342"/>
      <c r="Z456" s="342"/>
    </row>
    <row r="457" spans="1:26" ht="15" hidden="1" customHeight="1">
      <c r="A457" s="153">
        <v>447</v>
      </c>
      <c r="B457" s="153">
        <f t="shared" si="150"/>
        <v>7</v>
      </c>
      <c r="C457" s="154">
        <v>6152125</v>
      </c>
      <c r="F457" s="158" t="s">
        <v>176</v>
      </c>
      <c r="G457" s="158"/>
      <c r="H457" s="158" t="s">
        <v>176</v>
      </c>
      <c r="I457" s="158" t="s">
        <v>176</v>
      </c>
      <c r="J457" s="158" t="s">
        <v>176</v>
      </c>
      <c r="K457" s="166">
        <v>6152125</v>
      </c>
      <c r="L457" s="158" t="s">
        <v>176</v>
      </c>
      <c r="M457" s="158" t="s">
        <v>176</v>
      </c>
      <c r="N457" s="158" t="s">
        <v>1422</v>
      </c>
      <c r="O457" s="166" t="s">
        <v>512</v>
      </c>
      <c r="P457" s="160"/>
      <c r="R457" s="161">
        <f t="shared" si="171"/>
        <v>0</v>
      </c>
      <c r="S457" s="153" t="s">
        <v>176</v>
      </c>
      <c r="T457" s="160"/>
      <c r="V457" s="161">
        <f t="shared" si="172"/>
        <v>0</v>
      </c>
      <c r="X457" s="342"/>
      <c r="Y457" s="342"/>
      <c r="Z457" s="342"/>
    </row>
    <row r="458" spans="1:26" ht="15" customHeight="1">
      <c r="A458" s="153">
        <v>448</v>
      </c>
      <c r="B458" s="153">
        <f t="shared" si="150"/>
        <v>5</v>
      </c>
      <c r="C458" s="154">
        <v>61522</v>
      </c>
      <c r="D458" s="154" t="s">
        <v>1421</v>
      </c>
      <c r="F458" s="158" t="s">
        <v>176</v>
      </c>
      <c r="G458" s="158"/>
      <c r="H458" s="158" t="s">
        <v>176</v>
      </c>
      <c r="I458" s="163">
        <v>61522</v>
      </c>
      <c r="J458" s="158" t="s">
        <v>176</v>
      </c>
      <c r="K458" s="158" t="s">
        <v>176</v>
      </c>
      <c r="L458" s="158" t="s">
        <v>176</v>
      </c>
      <c r="M458" s="158" t="s">
        <v>176</v>
      </c>
      <c r="N458" s="158"/>
      <c r="O458" s="163" t="s">
        <v>514</v>
      </c>
      <c r="P458" s="160"/>
      <c r="R458" s="161">
        <f>P458</f>
        <v>0</v>
      </c>
      <c r="S458" s="153" t="s">
        <v>176</v>
      </c>
      <c r="T458" s="160"/>
      <c r="V458" s="161">
        <f>T458</f>
        <v>0</v>
      </c>
      <c r="X458" s="342"/>
      <c r="Y458" s="342"/>
      <c r="Z458" s="342"/>
    </row>
    <row r="459" spans="1:26" ht="15" customHeight="1">
      <c r="A459" s="153">
        <v>449</v>
      </c>
      <c r="B459" s="153">
        <f t="shared" si="150"/>
        <v>5</v>
      </c>
      <c r="C459" s="154">
        <v>61523</v>
      </c>
      <c r="D459" s="154" t="s">
        <v>1421</v>
      </c>
      <c r="F459" s="158" t="s">
        <v>176</v>
      </c>
      <c r="G459" s="158"/>
      <c r="H459" s="158" t="s">
        <v>176</v>
      </c>
      <c r="I459" s="163">
        <v>61523</v>
      </c>
      <c r="J459" s="158" t="s">
        <v>176</v>
      </c>
      <c r="K459" s="158" t="s">
        <v>176</v>
      </c>
      <c r="L459" s="158" t="s">
        <v>176</v>
      </c>
      <c r="M459" s="158" t="s">
        <v>176</v>
      </c>
      <c r="N459" s="158"/>
      <c r="O459" s="163" t="s">
        <v>515</v>
      </c>
      <c r="P459" s="160"/>
      <c r="R459" s="161">
        <f>P459</f>
        <v>0</v>
      </c>
      <c r="S459" s="153" t="s">
        <v>176</v>
      </c>
      <c r="T459" s="160"/>
      <c r="V459" s="161">
        <f>T459</f>
        <v>0</v>
      </c>
      <c r="X459" s="342"/>
      <c r="Y459" s="342"/>
      <c r="Z459" s="342"/>
    </row>
    <row r="460" spans="1:26" ht="15" customHeight="1">
      <c r="A460" s="153">
        <v>450</v>
      </c>
      <c r="B460" s="153">
        <f t="shared" ref="B460:B523" si="173">LEN(C460)</f>
        <v>5</v>
      </c>
      <c r="C460" s="154">
        <v>61524</v>
      </c>
      <c r="D460" s="154" t="s">
        <v>1421</v>
      </c>
      <c r="F460" s="158" t="s">
        <v>176</v>
      </c>
      <c r="G460" s="158"/>
      <c r="H460" s="158" t="s">
        <v>176</v>
      </c>
      <c r="I460" s="163">
        <v>61524</v>
      </c>
      <c r="J460" s="158" t="s">
        <v>176</v>
      </c>
      <c r="K460" s="158" t="s">
        <v>176</v>
      </c>
      <c r="L460" s="158" t="s">
        <v>176</v>
      </c>
      <c r="M460" s="158" t="s">
        <v>176</v>
      </c>
      <c r="N460" s="158"/>
      <c r="O460" s="163" t="s">
        <v>516</v>
      </c>
      <c r="P460" s="160"/>
      <c r="R460" s="161">
        <f>P460-R461-R462-R463-R464-R465</f>
        <v>0</v>
      </c>
      <c r="S460" s="153" t="s">
        <v>176</v>
      </c>
      <c r="T460" s="160"/>
      <c r="V460" s="161">
        <f>T460+V461+V462+V463+V464+V465</f>
        <v>0</v>
      </c>
      <c r="X460" s="342"/>
      <c r="Y460" s="342"/>
      <c r="Z460" s="342"/>
    </row>
    <row r="461" spans="1:26" ht="15" hidden="1" customHeight="1">
      <c r="A461" s="153">
        <v>451</v>
      </c>
      <c r="B461" s="153">
        <f t="shared" si="173"/>
        <v>6</v>
      </c>
      <c r="C461" s="154">
        <v>615241</v>
      </c>
      <c r="F461" s="158" t="s">
        <v>176</v>
      </c>
      <c r="G461" s="158"/>
      <c r="H461" s="158" t="s">
        <v>176</v>
      </c>
      <c r="I461" s="158" t="s">
        <v>176</v>
      </c>
      <c r="J461" s="165">
        <v>615241</v>
      </c>
      <c r="K461" s="158" t="s">
        <v>176</v>
      </c>
      <c r="L461" s="158" t="s">
        <v>176</v>
      </c>
      <c r="M461" s="158" t="s">
        <v>176</v>
      </c>
      <c r="N461" s="158" t="s">
        <v>1422</v>
      </c>
      <c r="O461" s="165" t="s">
        <v>517</v>
      </c>
      <c r="P461" s="160"/>
      <c r="R461" s="161">
        <f>P461</f>
        <v>0</v>
      </c>
      <c r="S461" s="153" t="s">
        <v>176</v>
      </c>
      <c r="T461" s="160"/>
      <c r="V461" s="161">
        <f>T461</f>
        <v>0</v>
      </c>
      <c r="X461" s="342"/>
      <c r="Y461" s="342"/>
      <c r="Z461" s="342"/>
    </row>
    <row r="462" spans="1:26" ht="15" hidden="1" customHeight="1">
      <c r="A462" s="153">
        <v>452</v>
      </c>
      <c r="B462" s="153">
        <f t="shared" si="173"/>
        <v>6</v>
      </c>
      <c r="C462" s="154">
        <v>615242</v>
      </c>
      <c r="F462" s="158" t="s">
        <v>176</v>
      </c>
      <c r="G462" s="158"/>
      <c r="H462" s="158" t="s">
        <v>176</v>
      </c>
      <c r="I462" s="158" t="s">
        <v>176</v>
      </c>
      <c r="J462" s="165">
        <v>615242</v>
      </c>
      <c r="K462" s="158" t="s">
        <v>176</v>
      </c>
      <c r="L462" s="158" t="s">
        <v>176</v>
      </c>
      <c r="M462" s="158" t="s">
        <v>176</v>
      </c>
      <c r="N462" s="158" t="s">
        <v>1422</v>
      </c>
      <c r="O462" s="165" t="s">
        <v>518</v>
      </c>
      <c r="P462" s="160"/>
      <c r="R462" s="161">
        <f t="shared" ref="R462:R465" si="174">P462</f>
        <v>0</v>
      </c>
      <c r="S462" s="153" t="s">
        <v>176</v>
      </c>
      <c r="T462" s="160"/>
      <c r="V462" s="161">
        <f t="shared" ref="V462:V465" si="175">T462</f>
        <v>0</v>
      </c>
      <c r="X462" s="342"/>
      <c r="Y462" s="342"/>
      <c r="Z462" s="342"/>
    </row>
    <row r="463" spans="1:26" ht="15" hidden="1" customHeight="1">
      <c r="A463" s="153">
        <v>453</v>
      </c>
      <c r="B463" s="153">
        <f t="shared" si="173"/>
        <v>6</v>
      </c>
      <c r="C463" s="154">
        <v>615243</v>
      </c>
      <c r="F463" s="158" t="s">
        <v>176</v>
      </c>
      <c r="G463" s="158"/>
      <c r="H463" s="158" t="s">
        <v>176</v>
      </c>
      <c r="I463" s="158" t="s">
        <v>176</v>
      </c>
      <c r="J463" s="165">
        <v>615243</v>
      </c>
      <c r="K463" s="158" t="s">
        <v>176</v>
      </c>
      <c r="L463" s="158" t="s">
        <v>176</v>
      </c>
      <c r="M463" s="158" t="s">
        <v>176</v>
      </c>
      <c r="N463" s="158" t="s">
        <v>1422</v>
      </c>
      <c r="O463" s="165" t="s">
        <v>519</v>
      </c>
      <c r="P463" s="160"/>
      <c r="R463" s="161">
        <f t="shared" si="174"/>
        <v>0</v>
      </c>
      <c r="S463" s="153" t="s">
        <v>176</v>
      </c>
      <c r="T463" s="160"/>
      <c r="V463" s="161">
        <f t="shared" si="175"/>
        <v>0</v>
      </c>
      <c r="X463" s="342"/>
      <c r="Y463" s="342"/>
      <c r="Z463" s="342"/>
    </row>
    <row r="464" spans="1:26" ht="15" hidden="1" customHeight="1">
      <c r="A464" s="153">
        <v>454</v>
      </c>
      <c r="B464" s="153">
        <f t="shared" si="173"/>
        <v>6</v>
      </c>
      <c r="C464" s="154">
        <v>615244</v>
      </c>
      <c r="F464" s="158" t="s">
        <v>176</v>
      </c>
      <c r="G464" s="158"/>
      <c r="H464" s="158" t="s">
        <v>176</v>
      </c>
      <c r="I464" s="158" t="s">
        <v>176</v>
      </c>
      <c r="J464" s="165">
        <v>615244</v>
      </c>
      <c r="K464" s="158" t="s">
        <v>176</v>
      </c>
      <c r="L464" s="158" t="s">
        <v>176</v>
      </c>
      <c r="M464" s="158" t="s">
        <v>176</v>
      </c>
      <c r="N464" s="158" t="s">
        <v>1422</v>
      </c>
      <c r="O464" s="165" t="s">
        <v>520</v>
      </c>
      <c r="P464" s="160"/>
      <c r="R464" s="161">
        <f t="shared" si="174"/>
        <v>0</v>
      </c>
      <c r="S464" s="153" t="s">
        <v>176</v>
      </c>
      <c r="T464" s="160"/>
      <c r="V464" s="161">
        <f t="shared" si="175"/>
        <v>0</v>
      </c>
      <c r="X464" s="342"/>
      <c r="Y464" s="342"/>
      <c r="Z464" s="342"/>
    </row>
    <row r="465" spans="1:26" ht="15" hidden="1" customHeight="1">
      <c r="A465" s="153">
        <v>455</v>
      </c>
      <c r="B465" s="153">
        <f t="shared" si="173"/>
        <v>6</v>
      </c>
      <c r="C465" s="154">
        <v>615245</v>
      </c>
      <c r="F465" s="158" t="s">
        <v>176</v>
      </c>
      <c r="G465" s="158"/>
      <c r="H465" s="158" t="s">
        <v>176</v>
      </c>
      <c r="I465" s="158" t="s">
        <v>176</v>
      </c>
      <c r="J465" s="165">
        <v>615245</v>
      </c>
      <c r="K465" s="158" t="s">
        <v>176</v>
      </c>
      <c r="L465" s="158" t="s">
        <v>176</v>
      </c>
      <c r="M465" s="158" t="s">
        <v>176</v>
      </c>
      <c r="N465" s="158" t="s">
        <v>1422</v>
      </c>
      <c r="O465" s="165" t="s">
        <v>521</v>
      </c>
      <c r="P465" s="160"/>
      <c r="R465" s="161">
        <f t="shared" si="174"/>
        <v>0</v>
      </c>
      <c r="S465" s="153" t="s">
        <v>176</v>
      </c>
      <c r="T465" s="160"/>
      <c r="V465" s="161">
        <f t="shared" si="175"/>
        <v>0</v>
      </c>
      <c r="X465" s="342"/>
      <c r="Y465" s="342"/>
      <c r="Z465" s="342"/>
    </row>
    <row r="466" spans="1:26" ht="15" customHeight="1">
      <c r="A466" s="153">
        <v>456</v>
      </c>
      <c r="B466" s="153">
        <f t="shared" si="173"/>
        <v>4</v>
      </c>
      <c r="C466" s="154">
        <v>6153</v>
      </c>
      <c r="D466" s="154" t="s">
        <v>1421</v>
      </c>
      <c r="F466" s="158" t="s">
        <v>176</v>
      </c>
      <c r="G466" s="158"/>
      <c r="H466" s="162">
        <v>6153</v>
      </c>
      <c r="I466" s="158" t="s">
        <v>176</v>
      </c>
      <c r="J466" s="158" t="s">
        <v>176</v>
      </c>
      <c r="K466" s="158" t="s">
        <v>176</v>
      </c>
      <c r="L466" s="158" t="s">
        <v>176</v>
      </c>
      <c r="M466" s="158" t="s">
        <v>176</v>
      </c>
      <c r="N466" s="158"/>
      <c r="O466" s="162" t="s">
        <v>522</v>
      </c>
      <c r="P466" s="160"/>
      <c r="R466" s="161">
        <f>P466-R467-R468-R469-R470-R471-R472-R473-R474</f>
        <v>0</v>
      </c>
      <c r="S466" s="153" t="s">
        <v>176</v>
      </c>
      <c r="T466" s="160"/>
      <c r="V466" s="161">
        <f>T466+V467+V468+V474</f>
        <v>0</v>
      </c>
      <c r="X466" s="342"/>
      <c r="Y466" s="342"/>
      <c r="Z466" s="342"/>
    </row>
    <row r="467" spans="1:26" ht="15" customHeight="1">
      <c r="A467" s="153">
        <v>457</v>
      </c>
      <c r="B467" s="153">
        <f t="shared" si="173"/>
        <v>5</v>
      </c>
      <c r="C467" s="154">
        <v>61531</v>
      </c>
      <c r="D467" s="154" t="s">
        <v>1421</v>
      </c>
      <c r="F467" s="158" t="s">
        <v>176</v>
      </c>
      <c r="G467" s="158"/>
      <c r="H467" s="158" t="s">
        <v>176</v>
      </c>
      <c r="I467" s="163">
        <v>61531</v>
      </c>
      <c r="J467" s="158" t="s">
        <v>176</v>
      </c>
      <c r="K467" s="158" t="s">
        <v>176</v>
      </c>
      <c r="L467" s="158" t="s">
        <v>176</v>
      </c>
      <c r="M467" s="158" t="s">
        <v>176</v>
      </c>
      <c r="N467" s="158"/>
      <c r="O467" s="163" t="s">
        <v>523</v>
      </c>
      <c r="P467" s="160"/>
      <c r="R467" s="161">
        <f>P467</f>
        <v>0</v>
      </c>
      <c r="S467" s="153" t="s">
        <v>176</v>
      </c>
      <c r="T467" s="160"/>
      <c r="V467" s="161">
        <f>T467</f>
        <v>0</v>
      </c>
      <c r="X467" s="342"/>
      <c r="Y467" s="342"/>
      <c r="Z467" s="342"/>
    </row>
    <row r="468" spans="1:26" ht="15" customHeight="1">
      <c r="A468" s="153">
        <v>458</v>
      </c>
      <c r="B468" s="153">
        <f t="shared" si="173"/>
        <v>5</v>
      </c>
      <c r="C468" s="154">
        <v>61532</v>
      </c>
      <c r="D468" s="154" t="s">
        <v>1421</v>
      </c>
      <c r="F468" s="158" t="s">
        <v>176</v>
      </c>
      <c r="G468" s="158"/>
      <c r="H468" s="158" t="s">
        <v>176</v>
      </c>
      <c r="I468" s="163">
        <v>61532</v>
      </c>
      <c r="J468" s="158" t="s">
        <v>176</v>
      </c>
      <c r="K468" s="158" t="s">
        <v>176</v>
      </c>
      <c r="L468" s="158" t="s">
        <v>176</v>
      </c>
      <c r="M468" s="158" t="s">
        <v>176</v>
      </c>
      <c r="N468" s="158"/>
      <c r="O468" s="163" t="s">
        <v>524</v>
      </c>
      <c r="P468" s="160"/>
      <c r="R468" s="161">
        <f>P468-R469-R470-R471-R472-R473</f>
        <v>0</v>
      </c>
      <c r="S468" s="153" t="s">
        <v>176</v>
      </c>
      <c r="T468" s="160"/>
      <c r="V468" s="161">
        <f>T468+V469+V470+V471+V472+V473</f>
        <v>0</v>
      </c>
      <c r="X468" s="342"/>
      <c r="Y468" s="342"/>
      <c r="Z468" s="342"/>
    </row>
    <row r="469" spans="1:26" ht="15" customHeight="1">
      <c r="A469" s="153">
        <v>459</v>
      </c>
      <c r="B469" s="153">
        <f t="shared" si="173"/>
        <v>6</v>
      </c>
      <c r="C469" s="154">
        <v>615321</v>
      </c>
      <c r="D469" s="154" t="s">
        <v>1421</v>
      </c>
      <c r="F469" s="158" t="s">
        <v>176</v>
      </c>
      <c r="G469" s="158"/>
      <c r="H469" s="158" t="s">
        <v>176</v>
      </c>
      <c r="I469" s="158" t="s">
        <v>176</v>
      </c>
      <c r="J469" s="165">
        <v>615321</v>
      </c>
      <c r="K469" s="158" t="s">
        <v>176</v>
      </c>
      <c r="L469" s="158" t="s">
        <v>176</v>
      </c>
      <c r="M469" s="158" t="s">
        <v>176</v>
      </c>
      <c r="N469" s="158"/>
      <c r="O469" s="165" t="s">
        <v>525</v>
      </c>
      <c r="P469" s="160"/>
      <c r="R469" s="161">
        <f t="shared" ref="R469:R473" si="176">P469</f>
        <v>0</v>
      </c>
      <c r="S469" s="153" t="s">
        <v>176</v>
      </c>
      <c r="T469" s="160"/>
      <c r="V469" s="161">
        <f t="shared" ref="V469:V473" si="177">T469</f>
        <v>0</v>
      </c>
      <c r="X469" s="342"/>
      <c r="Y469" s="342"/>
      <c r="Z469" s="342"/>
    </row>
    <row r="470" spans="1:26" ht="15" customHeight="1">
      <c r="A470" s="153">
        <v>460</v>
      </c>
      <c r="B470" s="153">
        <f t="shared" si="173"/>
        <v>6</v>
      </c>
      <c r="C470" s="154">
        <v>615322</v>
      </c>
      <c r="D470" s="154" t="s">
        <v>1421</v>
      </c>
      <c r="F470" s="158" t="s">
        <v>176</v>
      </c>
      <c r="G470" s="158"/>
      <c r="H470" s="158" t="s">
        <v>176</v>
      </c>
      <c r="I470" s="158" t="s">
        <v>176</v>
      </c>
      <c r="J470" s="165">
        <v>615322</v>
      </c>
      <c r="K470" s="158" t="s">
        <v>176</v>
      </c>
      <c r="L470" s="158" t="s">
        <v>176</v>
      </c>
      <c r="M470" s="158" t="s">
        <v>176</v>
      </c>
      <c r="N470" s="158"/>
      <c r="O470" s="165" t="s">
        <v>526</v>
      </c>
      <c r="P470" s="160"/>
      <c r="R470" s="161">
        <f t="shared" si="176"/>
        <v>0</v>
      </c>
      <c r="S470" s="153" t="s">
        <v>176</v>
      </c>
      <c r="T470" s="160"/>
      <c r="V470" s="161">
        <f t="shared" si="177"/>
        <v>0</v>
      </c>
      <c r="X470" s="342"/>
      <c r="Y470" s="342"/>
      <c r="Z470" s="342"/>
    </row>
    <row r="471" spans="1:26" ht="15" customHeight="1">
      <c r="A471" s="153">
        <v>461</v>
      </c>
      <c r="B471" s="153">
        <f t="shared" si="173"/>
        <v>6</v>
      </c>
      <c r="C471" s="154">
        <v>615323</v>
      </c>
      <c r="D471" s="154" t="s">
        <v>1421</v>
      </c>
      <c r="F471" s="158" t="s">
        <v>176</v>
      </c>
      <c r="G471" s="158"/>
      <c r="H471" s="158" t="s">
        <v>176</v>
      </c>
      <c r="I471" s="158" t="s">
        <v>176</v>
      </c>
      <c r="J471" s="165">
        <v>615323</v>
      </c>
      <c r="K471" s="158" t="s">
        <v>176</v>
      </c>
      <c r="L471" s="158" t="s">
        <v>176</v>
      </c>
      <c r="M471" s="158" t="s">
        <v>176</v>
      </c>
      <c r="N471" s="158"/>
      <c r="O471" s="165" t="s">
        <v>527</v>
      </c>
      <c r="P471" s="160"/>
      <c r="R471" s="161">
        <f t="shared" si="176"/>
        <v>0</v>
      </c>
      <c r="S471" s="153" t="s">
        <v>176</v>
      </c>
      <c r="T471" s="160"/>
      <c r="V471" s="161">
        <f t="shared" si="177"/>
        <v>0</v>
      </c>
      <c r="X471" s="342"/>
      <c r="Y471" s="342"/>
      <c r="Z471" s="342"/>
    </row>
    <row r="472" spans="1:26" ht="15" customHeight="1">
      <c r="A472" s="153">
        <v>462</v>
      </c>
      <c r="B472" s="153">
        <f t="shared" si="173"/>
        <v>6</v>
      </c>
      <c r="C472" s="154">
        <v>615324</v>
      </c>
      <c r="D472" s="154" t="s">
        <v>1421</v>
      </c>
      <c r="F472" s="158" t="s">
        <v>176</v>
      </c>
      <c r="G472" s="158"/>
      <c r="H472" s="158" t="s">
        <v>176</v>
      </c>
      <c r="I472" s="158" t="s">
        <v>176</v>
      </c>
      <c r="J472" s="165">
        <v>615324</v>
      </c>
      <c r="K472" s="158" t="s">
        <v>176</v>
      </c>
      <c r="L472" s="158" t="s">
        <v>176</v>
      </c>
      <c r="M472" s="158" t="s">
        <v>176</v>
      </c>
      <c r="N472" s="158"/>
      <c r="O472" s="165" t="s">
        <v>528</v>
      </c>
      <c r="P472" s="160"/>
      <c r="R472" s="161">
        <f t="shared" si="176"/>
        <v>0</v>
      </c>
      <c r="S472" s="153" t="s">
        <v>176</v>
      </c>
      <c r="T472" s="160"/>
      <c r="V472" s="161">
        <f t="shared" si="177"/>
        <v>0</v>
      </c>
      <c r="X472" s="342"/>
      <c r="Y472" s="342"/>
      <c r="Z472" s="342"/>
    </row>
    <row r="473" spans="1:26" ht="15" customHeight="1">
      <c r="A473" s="153">
        <v>463</v>
      </c>
      <c r="B473" s="153">
        <f t="shared" si="173"/>
        <v>6</v>
      </c>
      <c r="C473" s="154">
        <v>615328</v>
      </c>
      <c r="D473" s="154" t="s">
        <v>1421</v>
      </c>
      <c r="F473" s="158" t="s">
        <v>176</v>
      </c>
      <c r="G473" s="158"/>
      <c r="H473" s="158" t="s">
        <v>176</v>
      </c>
      <c r="I473" s="158" t="s">
        <v>176</v>
      </c>
      <c r="J473" s="165">
        <v>615328</v>
      </c>
      <c r="K473" s="158" t="s">
        <v>176</v>
      </c>
      <c r="L473" s="158" t="s">
        <v>176</v>
      </c>
      <c r="M473" s="158" t="s">
        <v>176</v>
      </c>
      <c r="N473" s="158"/>
      <c r="O473" s="165" t="s">
        <v>529</v>
      </c>
      <c r="P473" s="160"/>
      <c r="R473" s="161">
        <f t="shared" si="176"/>
        <v>0</v>
      </c>
      <c r="S473" s="153" t="s">
        <v>176</v>
      </c>
      <c r="T473" s="160"/>
      <c r="V473" s="161">
        <f t="shared" si="177"/>
        <v>0</v>
      </c>
      <c r="X473" s="342"/>
      <c r="Y473" s="342"/>
      <c r="Z473" s="342"/>
    </row>
    <row r="474" spans="1:26" ht="15" customHeight="1">
      <c r="A474" s="153">
        <v>464</v>
      </c>
      <c r="B474" s="153">
        <f t="shared" si="173"/>
        <v>5</v>
      </c>
      <c r="C474" s="154">
        <v>61538</v>
      </c>
      <c r="D474" s="154" t="s">
        <v>1421</v>
      </c>
      <c r="F474" s="158" t="s">
        <v>176</v>
      </c>
      <c r="G474" s="158"/>
      <c r="H474" s="158" t="s">
        <v>176</v>
      </c>
      <c r="I474" s="163">
        <v>61538</v>
      </c>
      <c r="J474" s="158" t="s">
        <v>176</v>
      </c>
      <c r="K474" s="158" t="s">
        <v>176</v>
      </c>
      <c r="L474" s="158" t="s">
        <v>176</v>
      </c>
      <c r="M474" s="158" t="s">
        <v>176</v>
      </c>
      <c r="N474" s="158"/>
      <c r="O474" s="163" t="s">
        <v>530</v>
      </c>
      <c r="P474" s="160"/>
      <c r="R474" s="161">
        <f>P474</f>
        <v>0</v>
      </c>
      <c r="S474" s="153" t="s">
        <v>176</v>
      </c>
      <c r="T474" s="160"/>
      <c r="V474" s="161">
        <f>T474</f>
        <v>0</v>
      </c>
      <c r="X474" s="342"/>
      <c r="Y474" s="342"/>
      <c r="Z474" s="342"/>
    </row>
    <row r="475" spans="1:26" ht="15" customHeight="1">
      <c r="A475" s="153">
        <v>465</v>
      </c>
      <c r="B475" s="153">
        <f t="shared" si="173"/>
        <v>3</v>
      </c>
      <c r="C475" s="154">
        <v>616</v>
      </c>
      <c r="D475" s="154" t="s">
        <v>1421</v>
      </c>
      <c r="F475" s="158" t="s">
        <v>176</v>
      </c>
      <c r="G475" s="159">
        <v>616</v>
      </c>
      <c r="H475" s="158" t="s">
        <v>176</v>
      </c>
      <c r="I475" s="158" t="s">
        <v>176</v>
      </c>
      <c r="J475" s="158" t="s">
        <v>176</v>
      </c>
      <c r="K475" s="158" t="s">
        <v>176</v>
      </c>
      <c r="L475" s="158" t="s">
        <v>176</v>
      </c>
      <c r="M475" s="158" t="s">
        <v>176</v>
      </c>
      <c r="N475" s="158"/>
      <c r="O475" s="159" t="s">
        <v>531</v>
      </c>
      <c r="P475" s="160"/>
      <c r="R475" s="161">
        <f>P475-SUM(R476:R485)</f>
        <v>0</v>
      </c>
      <c r="S475" s="153" t="s">
        <v>176</v>
      </c>
      <c r="T475" s="160"/>
      <c r="V475" s="161">
        <f>T475+V476+V477+V478+V479+V480+V483</f>
        <v>0</v>
      </c>
      <c r="X475" s="342"/>
      <c r="Y475" s="342"/>
      <c r="Z475" s="342"/>
    </row>
    <row r="476" spans="1:26" ht="15" customHeight="1">
      <c r="A476" s="153">
        <v>466</v>
      </c>
      <c r="B476" s="153">
        <f t="shared" si="173"/>
        <v>4</v>
      </c>
      <c r="C476" s="154">
        <v>6161</v>
      </c>
      <c r="D476" s="154" t="s">
        <v>1421</v>
      </c>
      <c r="F476" s="158" t="s">
        <v>176</v>
      </c>
      <c r="G476" s="158"/>
      <c r="H476" s="162">
        <v>6161</v>
      </c>
      <c r="I476" s="158" t="s">
        <v>176</v>
      </c>
      <c r="J476" s="158" t="s">
        <v>176</v>
      </c>
      <c r="K476" s="158" t="s">
        <v>176</v>
      </c>
      <c r="L476" s="158" t="s">
        <v>176</v>
      </c>
      <c r="M476" s="158" t="s">
        <v>176</v>
      </c>
      <c r="N476" s="158"/>
      <c r="O476" s="162" t="s">
        <v>532</v>
      </c>
      <c r="P476" s="160"/>
      <c r="R476" s="161">
        <f>P476</f>
        <v>0</v>
      </c>
      <c r="S476" s="153" t="s">
        <v>176</v>
      </c>
      <c r="T476" s="160"/>
      <c r="V476" s="161">
        <f>T476</f>
        <v>0</v>
      </c>
      <c r="X476" s="342"/>
      <c r="Y476" s="342"/>
      <c r="Z476" s="342"/>
    </row>
    <row r="477" spans="1:26" ht="15" customHeight="1">
      <c r="A477" s="153">
        <v>467</v>
      </c>
      <c r="B477" s="153">
        <f t="shared" si="173"/>
        <v>4</v>
      </c>
      <c r="C477" s="154">
        <v>6162</v>
      </c>
      <c r="D477" s="154" t="s">
        <v>1421</v>
      </c>
      <c r="F477" s="158" t="s">
        <v>176</v>
      </c>
      <c r="G477" s="158"/>
      <c r="H477" s="162">
        <v>6162</v>
      </c>
      <c r="I477" s="158" t="s">
        <v>176</v>
      </c>
      <c r="J477" s="158" t="s">
        <v>176</v>
      </c>
      <c r="K477" s="158" t="s">
        <v>176</v>
      </c>
      <c r="L477" s="158" t="s">
        <v>176</v>
      </c>
      <c r="M477" s="158" t="s">
        <v>176</v>
      </c>
      <c r="N477" s="158"/>
      <c r="O477" s="162" t="s">
        <v>533</v>
      </c>
      <c r="P477" s="160"/>
      <c r="R477" s="161">
        <f t="shared" ref="R477:R479" si="178">P477</f>
        <v>0</v>
      </c>
      <c r="S477" s="153" t="s">
        <v>176</v>
      </c>
      <c r="T477" s="160"/>
      <c r="V477" s="161">
        <f t="shared" ref="V477:V479" si="179">T477</f>
        <v>0</v>
      </c>
      <c r="X477" s="342"/>
      <c r="Y477" s="342"/>
      <c r="Z477" s="342"/>
    </row>
    <row r="478" spans="1:26" ht="15" customHeight="1">
      <c r="A478" s="153">
        <v>468</v>
      </c>
      <c r="B478" s="153">
        <f t="shared" si="173"/>
        <v>4</v>
      </c>
      <c r="C478" s="154">
        <v>6163</v>
      </c>
      <c r="D478" s="154" t="s">
        <v>1421</v>
      </c>
      <c r="F478" s="158" t="s">
        <v>176</v>
      </c>
      <c r="G478" s="158"/>
      <c r="H478" s="162">
        <v>6163</v>
      </c>
      <c r="I478" s="158" t="s">
        <v>176</v>
      </c>
      <c r="J478" s="158" t="s">
        <v>176</v>
      </c>
      <c r="K478" s="158" t="s">
        <v>176</v>
      </c>
      <c r="L478" s="158" t="s">
        <v>176</v>
      </c>
      <c r="M478" s="158" t="s">
        <v>176</v>
      </c>
      <c r="N478" s="158"/>
      <c r="O478" s="162" t="s">
        <v>534</v>
      </c>
      <c r="P478" s="160"/>
      <c r="R478" s="161">
        <f t="shared" si="178"/>
        <v>0</v>
      </c>
      <c r="S478" s="153" t="s">
        <v>176</v>
      </c>
      <c r="T478" s="160"/>
      <c r="V478" s="161">
        <f t="shared" si="179"/>
        <v>0</v>
      </c>
      <c r="X478" s="342"/>
      <c r="Y478" s="342"/>
      <c r="Z478" s="342"/>
    </row>
    <row r="479" spans="1:26" ht="15" customHeight="1">
      <c r="A479" s="153">
        <v>469</v>
      </c>
      <c r="B479" s="153">
        <f t="shared" si="173"/>
        <v>4</v>
      </c>
      <c r="C479" s="154">
        <v>6164</v>
      </c>
      <c r="D479" s="154" t="s">
        <v>1421</v>
      </c>
      <c r="F479" s="158" t="s">
        <v>176</v>
      </c>
      <c r="G479" s="158"/>
      <c r="H479" s="162">
        <v>6164</v>
      </c>
      <c r="I479" s="158" t="s">
        <v>176</v>
      </c>
      <c r="J479" s="158" t="s">
        <v>176</v>
      </c>
      <c r="K479" s="158" t="s">
        <v>176</v>
      </c>
      <c r="L479" s="158" t="s">
        <v>176</v>
      </c>
      <c r="M479" s="158" t="s">
        <v>176</v>
      </c>
      <c r="N479" s="158"/>
      <c r="O479" s="162" t="s">
        <v>535</v>
      </c>
      <c r="P479" s="160"/>
      <c r="R479" s="161">
        <f t="shared" si="178"/>
        <v>0</v>
      </c>
      <c r="S479" s="153" t="s">
        <v>176</v>
      </c>
      <c r="T479" s="160"/>
      <c r="V479" s="161">
        <f t="shared" si="179"/>
        <v>0</v>
      </c>
      <c r="X479" s="342"/>
      <c r="Y479" s="342"/>
      <c r="Z479" s="342"/>
    </row>
    <row r="480" spans="1:26" ht="15" customHeight="1">
      <c r="A480" s="153">
        <v>470</v>
      </c>
      <c r="B480" s="153">
        <f t="shared" si="173"/>
        <v>4</v>
      </c>
      <c r="C480" s="154">
        <v>6165</v>
      </c>
      <c r="D480" s="154" t="s">
        <v>1421</v>
      </c>
      <c r="F480" s="158" t="s">
        <v>176</v>
      </c>
      <c r="G480" s="158"/>
      <c r="H480" s="162">
        <v>6165</v>
      </c>
      <c r="I480" s="158" t="s">
        <v>176</v>
      </c>
      <c r="J480" s="158" t="s">
        <v>176</v>
      </c>
      <c r="K480" s="158" t="s">
        <v>176</v>
      </c>
      <c r="L480" s="158" t="s">
        <v>176</v>
      </c>
      <c r="M480" s="158" t="s">
        <v>176</v>
      </c>
      <c r="N480" s="158"/>
      <c r="O480" s="162" t="s">
        <v>536</v>
      </c>
      <c r="P480" s="160"/>
      <c r="R480" s="161">
        <f>P480-R481-R482</f>
        <v>0</v>
      </c>
      <c r="S480" s="153" t="s">
        <v>176</v>
      </c>
      <c r="T480" s="160"/>
      <c r="V480" s="161">
        <f>T480+V481+V482</f>
        <v>0</v>
      </c>
      <c r="X480" s="342"/>
      <c r="Y480" s="342"/>
      <c r="Z480" s="342"/>
    </row>
    <row r="481" spans="1:26" ht="15" customHeight="1">
      <c r="A481" s="153">
        <v>471</v>
      </c>
      <c r="B481" s="153">
        <f t="shared" si="173"/>
        <v>5</v>
      </c>
      <c r="C481" s="154">
        <v>61651</v>
      </c>
      <c r="D481" s="154" t="s">
        <v>1421</v>
      </c>
      <c r="F481" s="158" t="s">
        <v>176</v>
      </c>
      <c r="G481" s="158"/>
      <c r="H481" s="158" t="s">
        <v>176</v>
      </c>
      <c r="I481" s="163">
        <v>61651</v>
      </c>
      <c r="J481" s="158" t="s">
        <v>176</v>
      </c>
      <c r="K481" s="158" t="s">
        <v>176</v>
      </c>
      <c r="L481" s="158" t="s">
        <v>176</v>
      </c>
      <c r="M481" s="158" t="s">
        <v>176</v>
      </c>
      <c r="N481" s="158"/>
      <c r="O481" s="163" t="s">
        <v>537</v>
      </c>
      <c r="P481" s="160"/>
      <c r="R481" s="161">
        <f t="shared" ref="R481:R482" si="180">P481</f>
        <v>0</v>
      </c>
      <c r="S481" s="153" t="s">
        <v>176</v>
      </c>
      <c r="T481" s="160"/>
      <c r="V481" s="161">
        <f t="shared" ref="V481:V482" si="181">T481</f>
        <v>0</v>
      </c>
      <c r="X481" s="342"/>
      <c r="Y481" s="342"/>
      <c r="Z481" s="342"/>
    </row>
    <row r="482" spans="1:26" ht="15" customHeight="1">
      <c r="A482" s="153">
        <v>472</v>
      </c>
      <c r="B482" s="153">
        <f t="shared" si="173"/>
        <v>5</v>
      </c>
      <c r="C482" s="154">
        <v>61652</v>
      </c>
      <c r="D482" s="154" t="s">
        <v>1421</v>
      </c>
      <c r="F482" s="158" t="s">
        <v>176</v>
      </c>
      <c r="G482" s="158"/>
      <c r="H482" s="158" t="s">
        <v>176</v>
      </c>
      <c r="I482" s="163">
        <v>61652</v>
      </c>
      <c r="J482" s="158" t="s">
        <v>176</v>
      </c>
      <c r="K482" s="158" t="s">
        <v>176</v>
      </c>
      <c r="L482" s="158" t="s">
        <v>176</v>
      </c>
      <c r="M482" s="158" t="s">
        <v>176</v>
      </c>
      <c r="N482" s="158"/>
      <c r="O482" s="163" t="s">
        <v>538</v>
      </c>
      <c r="P482" s="160"/>
      <c r="R482" s="161">
        <f t="shared" si="180"/>
        <v>0</v>
      </c>
      <c r="S482" s="153" t="s">
        <v>176</v>
      </c>
      <c r="T482" s="160"/>
      <c r="V482" s="161">
        <f t="shared" si="181"/>
        <v>0</v>
      </c>
      <c r="X482" s="342"/>
      <c r="Y482" s="342"/>
      <c r="Z482" s="342"/>
    </row>
    <row r="483" spans="1:26" ht="15" customHeight="1">
      <c r="A483" s="153">
        <v>473</v>
      </c>
      <c r="B483" s="153">
        <f t="shared" si="173"/>
        <v>4</v>
      </c>
      <c r="C483" s="154">
        <v>6168</v>
      </c>
      <c r="D483" s="154" t="s">
        <v>1421</v>
      </c>
      <c r="F483" s="158" t="s">
        <v>176</v>
      </c>
      <c r="G483" s="158"/>
      <c r="H483" s="162">
        <v>6168</v>
      </c>
      <c r="I483" s="158" t="s">
        <v>176</v>
      </c>
      <c r="J483" s="158" t="s">
        <v>176</v>
      </c>
      <c r="K483" s="158" t="s">
        <v>176</v>
      </c>
      <c r="L483" s="158" t="s">
        <v>176</v>
      </c>
      <c r="M483" s="158" t="s">
        <v>176</v>
      </c>
      <c r="N483" s="158"/>
      <c r="O483" s="162" t="s">
        <v>539</v>
      </c>
      <c r="P483" s="160"/>
      <c r="R483" s="161">
        <f>P483-R484-R485</f>
        <v>0</v>
      </c>
      <c r="S483" s="153" t="s">
        <v>176</v>
      </c>
      <c r="T483" s="160"/>
      <c r="V483" s="161">
        <f>T483+V484+V485</f>
        <v>0</v>
      </c>
      <c r="X483" s="342"/>
      <c r="Y483" s="342"/>
      <c r="Z483" s="342"/>
    </row>
    <row r="484" spans="1:26" ht="15" customHeight="1">
      <c r="A484" s="153">
        <v>474</v>
      </c>
      <c r="B484" s="153">
        <f t="shared" si="173"/>
        <v>5</v>
      </c>
      <c r="C484" s="154">
        <v>61681</v>
      </c>
      <c r="D484" s="154" t="s">
        <v>1421</v>
      </c>
      <c r="F484" s="158" t="s">
        <v>176</v>
      </c>
      <c r="G484" s="158"/>
      <c r="H484" s="158" t="s">
        <v>176</v>
      </c>
      <c r="I484" s="163">
        <v>61681</v>
      </c>
      <c r="J484" s="158" t="s">
        <v>176</v>
      </c>
      <c r="K484" s="158" t="s">
        <v>176</v>
      </c>
      <c r="L484" s="158" t="s">
        <v>176</v>
      </c>
      <c r="M484" s="158" t="s">
        <v>176</v>
      </c>
      <c r="N484" s="158"/>
      <c r="O484" s="163" t="s">
        <v>540</v>
      </c>
      <c r="P484" s="160"/>
      <c r="R484" s="161">
        <f t="shared" ref="R484:R485" si="182">P484</f>
        <v>0</v>
      </c>
      <c r="S484" s="153" t="s">
        <v>176</v>
      </c>
      <c r="T484" s="160"/>
      <c r="V484" s="161">
        <f t="shared" ref="V484:V485" si="183">T484</f>
        <v>0</v>
      </c>
      <c r="X484" s="342"/>
      <c r="Y484" s="342"/>
      <c r="Z484" s="342"/>
    </row>
    <row r="485" spans="1:26" ht="15" customHeight="1">
      <c r="A485" s="153">
        <v>475</v>
      </c>
      <c r="B485" s="153">
        <f t="shared" si="173"/>
        <v>5</v>
      </c>
      <c r="C485" s="154">
        <v>61688</v>
      </c>
      <c r="D485" s="154" t="s">
        <v>1421</v>
      </c>
      <c r="F485" s="158" t="s">
        <v>176</v>
      </c>
      <c r="G485" s="158"/>
      <c r="H485" s="158" t="s">
        <v>176</v>
      </c>
      <c r="I485" s="163">
        <v>61688</v>
      </c>
      <c r="J485" s="158" t="s">
        <v>176</v>
      </c>
      <c r="K485" s="158" t="s">
        <v>176</v>
      </c>
      <c r="L485" s="158" t="s">
        <v>176</v>
      </c>
      <c r="M485" s="158" t="s">
        <v>176</v>
      </c>
      <c r="N485" s="158"/>
      <c r="O485" s="163" t="s">
        <v>541</v>
      </c>
      <c r="P485" s="160"/>
      <c r="R485" s="161">
        <f t="shared" si="182"/>
        <v>0</v>
      </c>
      <c r="S485" s="153" t="s">
        <v>176</v>
      </c>
      <c r="T485" s="160"/>
      <c r="V485" s="161">
        <f t="shared" si="183"/>
        <v>0</v>
      </c>
      <c r="X485" s="342"/>
      <c r="Y485" s="342"/>
      <c r="Z485" s="342"/>
    </row>
    <row r="486" spans="1:26" ht="15" customHeight="1">
      <c r="A486" s="153">
        <v>476</v>
      </c>
      <c r="B486" s="153">
        <f t="shared" si="173"/>
        <v>3</v>
      </c>
      <c r="C486" s="154">
        <v>617</v>
      </c>
      <c r="D486" s="154" t="s">
        <v>1421</v>
      </c>
      <c r="F486" s="158" t="s">
        <v>176</v>
      </c>
      <c r="G486" s="159">
        <v>617</v>
      </c>
      <c r="H486" s="158" t="s">
        <v>176</v>
      </c>
      <c r="I486" s="158" t="s">
        <v>176</v>
      </c>
      <c r="J486" s="158" t="s">
        <v>176</v>
      </c>
      <c r="K486" s="158" t="s">
        <v>176</v>
      </c>
      <c r="L486" s="158" t="s">
        <v>176</v>
      </c>
      <c r="M486" s="158" t="s">
        <v>176</v>
      </c>
      <c r="N486" s="158"/>
      <c r="O486" s="159" t="s">
        <v>542</v>
      </c>
      <c r="P486" s="160"/>
      <c r="R486" s="161">
        <f>P486-SUM(R487:R488)</f>
        <v>0</v>
      </c>
      <c r="S486" s="153" t="s">
        <v>176</v>
      </c>
      <c r="T486" s="160"/>
      <c r="V486" s="161">
        <f>T486+V487+V488</f>
        <v>0</v>
      </c>
      <c r="X486" s="342"/>
      <c r="Y486" s="342"/>
      <c r="Z486" s="342"/>
    </row>
    <row r="487" spans="1:26" ht="15" customHeight="1">
      <c r="A487" s="153">
        <v>477</v>
      </c>
      <c r="B487" s="153">
        <f t="shared" si="173"/>
        <v>4</v>
      </c>
      <c r="C487" s="154">
        <v>6171</v>
      </c>
      <c r="D487" s="154" t="s">
        <v>1421</v>
      </c>
      <c r="F487" s="158" t="s">
        <v>176</v>
      </c>
      <c r="G487" s="158"/>
      <c r="H487" s="162">
        <v>6171</v>
      </c>
      <c r="I487" s="158" t="s">
        <v>176</v>
      </c>
      <c r="J487" s="158" t="s">
        <v>176</v>
      </c>
      <c r="K487" s="158" t="s">
        <v>176</v>
      </c>
      <c r="L487" s="158" t="s">
        <v>176</v>
      </c>
      <c r="M487" s="158" t="s">
        <v>176</v>
      </c>
      <c r="N487" s="158"/>
      <c r="O487" s="162" t="s">
        <v>543</v>
      </c>
      <c r="P487" s="160"/>
      <c r="R487" s="161">
        <f>P487</f>
        <v>0</v>
      </c>
      <c r="S487" s="153" t="s">
        <v>176</v>
      </c>
      <c r="T487" s="160"/>
      <c r="V487" s="161">
        <f>T487</f>
        <v>0</v>
      </c>
      <c r="X487" s="342"/>
      <c r="Y487" s="342"/>
      <c r="Z487" s="342"/>
    </row>
    <row r="488" spans="1:26" ht="15" customHeight="1">
      <c r="A488" s="153">
        <v>478</v>
      </c>
      <c r="B488" s="153">
        <f t="shared" si="173"/>
        <v>4</v>
      </c>
      <c r="C488" s="154">
        <v>6172</v>
      </c>
      <c r="D488" s="154" t="s">
        <v>1421</v>
      </c>
      <c r="F488" s="158" t="s">
        <v>176</v>
      </c>
      <c r="G488" s="158"/>
      <c r="H488" s="162">
        <v>6172</v>
      </c>
      <c r="I488" s="158" t="s">
        <v>176</v>
      </c>
      <c r="J488" s="158" t="s">
        <v>176</v>
      </c>
      <c r="K488" s="158" t="s">
        <v>176</v>
      </c>
      <c r="L488" s="158" t="s">
        <v>176</v>
      </c>
      <c r="M488" s="158" t="s">
        <v>176</v>
      </c>
      <c r="N488" s="158"/>
      <c r="O488" s="162" t="s">
        <v>544</v>
      </c>
      <c r="P488" s="160"/>
      <c r="R488" s="161">
        <f>P488</f>
        <v>0</v>
      </c>
      <c r="S488" s="153" t="s">
        <v>176</v>
      </c>
      <c r="T488" s="160"/>
      <c r="V488" s="161">
        <f>T488</f>
        <v>0</v>
      </c>
      <c r="X488" s="342"/>
      <c r="Y488" s="342"/>
      <c r="Z488" s="342"/>
    </row>
    <row r="489" spans="1:26" ht="15" customHeight="1">
      <c r="A489" s="153">
        <v>479</v>
      </c>
      <c r="B489" s="153">
        <f t="shared" si="173"/>
        <v>3</v>
      </c>
      <c r="C489" s="154">
        <v>618</v>
      </c>
      <c r="D489" s="154" t="s">
        <v>1421</v>
      </c>
      <c r="F489" s="158" t="s">
        <v>176</v>
      </c>
      <c r="G489" s="159">
        <v>618</v>
      </c>
      <c r="H489" s="158" t="s">
        <v>176</v>
      </c>
      <c r="I489" s="158" t="s">
        <v>176</v>
      </c>
      <c r="J489" s="158" t="s">
        <v>176</v>
      </c>
      <c r="K489" s="158" t="s">
        <v>176</v>
      </c>
      <c r="L489" s="158" t="s">
        <v>176</v>
      </c>
      <c r="M489" s="158" t="s">
        <v>176</v>
      </c>
      <c r="N489" s="158"/>
      <c r="O489" s="159" t="s">
        <v>545</v>
      </c>
      <c r="P489" s="160"/>
      <c r="R489" s="161">
        <f>P489-SUM(R490:R512)</f>
        <v>0</v>
      </c>
      <c r="S489" s="153" t="s">
        <v>176</v>
      </c>
      <c r="T489" s="160"/>
      <c r="V489" s="161">
        <f>T489+V490+V493+V497+V498+V501+V502+V503+V504</f>
        <v>0</v>
      </c>
      <c r="X489" s="342"/>
      <c r="Y489" s="342"/>
      <c r="Z489" s="342"/>
    </row>
    <row r="490" spans="1:26" ht="15" customHeight="1">
      <c r="A490" s="153">
        <v>480</v>
      </c>
      <c r="B490" s="153">
        <f t="shared" si="173"/>
        <v>4</v>
      </c>
      <c r="C490" s="154">
        <v>6181</v>
      </c>
      <c r="D490" s="154" t="s">
        <v>1421</v>
      </c>
      <c r="F490" s="158" t="s">
        <v>176</v>
      </c>
      <c r="G490" s="158"/>
      <c r="H490" s="162">
        <v>6181</v>
      </c>
      <c r="I490" s="158" t="s">
        <v>176</v>
      </c>
      <c r="J490" s="158" t="s">
        <v>176</v>
      </c>
      <c r="K490" s="158" t="s">
        <v>176</v>
      </c>
      <c r="L490" s="158" t="s">
        <v>176</v>
      </c>
      <c r="M490" s="158" t="s">
        <v>176</v>
      </c>
      <c r="N490" s="158"/>
      <c r="O490" s="162" t="s">
        <v>546</v>
      </c>
      <c r="P490" s="160"/>
      <c r="R490" s="161">
        <f>P490-R491-R492</f>
        <v>0</v>
      </c>
      <c r="S490" s="153" t="s">
        <v>176</v>
      </c>
      <c r="T490" s="160"/>
      <c r="V490" s="161">
        <f>T490+V491+V492</f>
        <v>0</v>
      </c>
      <c r="X490" s="342"/>
      <c r="Y490" s="342"/>
      <c r="Z490" s="342"/>
    </row>
    <row r="491" spans="1:26" ht="15" hidden="1" customHeight="1">
      <c r="A491" s="153">
        <v>481</v>
      </c>
      <c r="B491" s="153">
        <f t="shared" si="173"/>
        <v>5</v>
      </c>
      <c r="C491" s="154">
        <v>61811</v>
      </c>
      <c r="F491" s="158" t="s">
        <v>176</v>
      </c>
      <c r="G491" s="158"/>
      <c r="H491" s="158" t="s">
        <v>176</v>
      </c>
      <c r="I491" s="163">
        <v>61811</v>
      </c>
      <c r="J491" s="158" t="s">
        <v>176</v>
      </c>
      <c r="K491" s="158" t="s">
        <v>176</v>
      </c>
      <c r="L491" s="158" t="s">
        <v>176</v>
      </c>
      <c r="M491" s="158" t="s">
        <v>176</v>
      </c>
      <c r="N491" s="158" t="s">
        <v>1422</v>
      </c>
      <c r="O491" s="163" t="s">
        <v>547</v>
      </c>
      <c r="P491" s="160"/>
      <c r="R491" s="161">
        <f t="shared" ref="R491:R492" si="184">P491</f>
        <v>0</v>
      </c>
      <c r="S491" s="153" t="s">
        <v>176</v>
      </c>
      <c r="T491" s="160"/>
      <c r="V491" s="161">
        <f t="shared" ref="V491:V492" si="185">T491</f>
        <v>0</v>
      </c>
      <c r="X491" s="342"/>
      <c r="Y491" s="342"/>
      <c r="Z491" s="342"/>
    </row>
    <row r="492" spans="1:26" ht="15" hidden="1" customHeight="1">
      <c r="A492" s="153">
        <v>482</v>
      </c>
      <c r="B492" s="153">
        <f t="shared" si="173"/>
        <v>5</v>
      </c>
      <c r="C492" s="154">
        <v>61812</v>
      </c>
      <c r="F492" s="158" t="s">
        <v>176</v>
      </c>
      <c r="G492" s="158"/>
      <c r="H492" s="158" t="s">
        <v>176</v>
      </c>
      <c r="I492" s="163">
        <v>61812</v>
      </c>
      <c r="J492" s="158" t="s">
        <v>176</v>
      </c>
      <c r="K492" s="158" t="s">
        <v>176</v>
      </c>
      <c r="L492" s="158" t="s">
        <v>176</v>
      </c>
      <c r="M492" s="158" t="s">
        <v>176</v>
      </c>
      <c r="N492" s="158" t="s">
        <v>1422</v>
      </c>
      <c r="O492" s="163" t="s">
        <v>548</v>
      </c>
      <c r="P492" s="160"/>
      <c r="R492" s="161">
        <f t="shared" si="184"/>
        <v>0</v>
      </c>
      <c r="S492" s="153" t="s">
        <v>176</v>
      </c>
      <c r="T492" s="160"/>
      <c r="V492" s="161">
        <f t="shared" si="185"/>
        <v>0</v>
      </c>
      <c r="X492" s="342"/>
      <c r="Y492" s="342"/>
      <c r="Z492" s="342"/>
    </row>
    <row r="493" spans="1:26" ht="15" customHeight="1">
      <c r="A493" s="153">
        <v>483</v>
      </c>
      <c r="B493" s="153">
        <f t="shared" si="173"/>
        <v>4</v>
      </c>
      <c r="C493" s="154">
        <v>6182</v>
      </c>
      <c r="D493" s="154" t="s">
        <v>1421</v>
      </c>
      <c r="F493" s="158" t="s">
        <v>176</v>
      </c>
      <c r="G493" s="158"/>
      <c r="H493" s="162">
        <v>6182</v>
      </c>
      <c r="I493" s="158" t="s">
        <v>176</v>
      </c>
      <c r="J493" s="158" t="s">
        <v>176</v>
      </c>
      <c r="K493" s="158" t="s">
        <v>176</v>
      </c>
      <c r="L493" s="158" t="s">
        <v>176</v>
      </c>
      <c r="M493" s="158" t="s">
        <v>176</v>
      </c>
      <c r="N493" s="158"/>
      <c r="O493" s="162" t="s">
        <v>549</v>
      </c>
      <c r="P493" s="160"/>
      <c r="R493" s="161">
        <f>P493-R494-R495-R496</f>
        <v>0</v>
      </c>
      <c r="S493" s="153" t="s">
        <v>176</v>
      </c>
      <c r="T493" s="160"/>
      <c r="V493" s="161">
        <f>T493+V494+V495+V496</f>
        <v>0</v>
      </c>
      <c r="X493" s="342"/>
      <c r="Y493" s="342"/>
      <c r="Z493" s="342"/>
    </row>
    <row r="494" spans="1:26" ht="15" customHeight="1">
      <c r="A494" s="153">
        <v>484</v>
      </c>
      <c r="B494" s="153">
        <f t="shared" si="173"/>
        <v>5</v>
      </c>
      <c r="C494" s="154">
        <v>61821</v>
      </c>
      <c r="D494" s="154" t="s">
        <v>1421</v>
      </c>
      <c r="F494" s="158" t="s">
        <v>176</v>
      </c>
      <c r="G494" s="158"/>
      <c r="H494" s="158" t="s">
        <v>176</v>
      </c>
      <c r="I494" s="163">
        <v>61821</v>
      </c>
      <c r="J494" s="158" t="s">
        <v>176</v>
      </c>
      <c r="K494" s="158" t="s">
        <v>176</v>
      </c>
      <c r="L494" s="158" t="s">
        <v>176</v>
      </c>
      <c r="M494" s="158" t="s">
        <v>176</v>
      </c>
      <c r="N494" s="158"/>
      <c r="O494" s="163" t="s">
        <v>550</v>
      </c>
      <c r="P494" s="160"/>
      <c r="R494" s="161">
        <f t="shared" ref="R494:R496" si="186">P494</f>
        <v>0</v>
      </c>
      <c r="S494" s="153" t="s">
        <v>176</v>
      </c>
      <c r="T494" s="160"/>
      <c r="V494" s="161">
        <f t="shared" ref="V494:V496" si="187">T494</f>
        <v>0</v>
      </c>
      <c r="X494" s="342"/>
      <c r="Y494" s="342"/>
      <c r="Z494" s="342"/>
    </row>
    <row r="495" spans="1:26" ht="15" customHeight="1">
      <c r="A495" s="153">
        <v>485</v>
      </c>
      <c r="B495" s="153">
        <f t="shared" si="173"/>
        <v>5</v>
      </c>
      <c r="C495" s="154">
        <v>61822</v>
      </c>
      <c r="D495" s="154" t="s">
        <v>1421</v>
      </c>
      <c r="F495" s="158" t="s">
        <v>176</v>
      </c>
      <c r="G495" s="158"/>
      <c r="H495" s="158" t="s">
        <v>176</v>
      </c>
      <c r="I495" s="163">
        <v>61822</v>
      </c>
      <c r="J495" s="158" t="s">
        <v>176</v>
      </c>
      <c r="K495" s="158" t="s">
        <v>176</v>
      </c>
      <c r="L495" s="158" t="s">
        <v>176</v>
      </c>
      <c r="M495" s="158" t="s">
        <v>176</v>
      </c>
      <c r="N495" s="158"/>
      <c r="O495" s="163" t="s">
        <v>551</v>
      </c>
      <c r="P495" s="160"/>
      <c r="R495" s="161">
        <f t="shared" si="186"/>
        <v>0</v>
      </c>
      <c r="S495" s="153" t="s">
        <v>176</v>
      </c>
      <c r="T495" s="160"/>
      <c r="V495" s="161">
        <f t="shared" si="187"/>
        <v>0</v>
      </c>
      <c r="X495" s="342"/>
      <c r="Y495" s="342"/>
      <c r="Z495" s="342"/>
    </row>
    <row r="496" spans="1:26" ht="15" customHeight="1">
      <c r="A496" s="153">
        <v>486</v>
      </c>
      <c r="B496" s="153">
        <f t="shared" si="173"/>
        <v>5</v>
      </c>
      <c r="C496" s="154">
        <v>61828</v>
      </c>
      <c r="D496" s="154" t="s">
        <v>1421</v>
      </c>
      <c r="F496" s="158" t="s">
        <v>176</v>
      </c>
      <c r="G496" s="158"/>
      <c r="H496" s="158" t="s">
        <v>176</v>
      </c>
      <c r="I496" s="163">
        <v>61828</v>
      </c>
      <c r="J496" s="158" t="s">
        <v>176</v>
      </c>
      <c r="K496" s="158" t="s">
        <v>176</v>
      </c>
      <c r="L496" s="158" t="s">
        <v>176</v>
      </c>
      <c r="M496" s="158" t="s">
        <v>176</v>
      </c>
      <c r="N496" s="158"/>
      <c r="O496" s="163" t="s">
        <v>552</v>
      </c>
      <c r="P496" s="160"/>
      <c r="R496" s="161">
        <f t="shared" si="186"/>
        <v>0</v>
      </c>
      <c r="S496" s="153" t="s">
        <v>176</v>
      </c>
      <c r="T496" s="160"/>
      <c r="V496" s="161">
        <f t="shared" si="187"/>
        <v>0</v>
      </c>
      <c r="X496" s="342"/>
      <c r="Y496" s="342"/>
      <c r="Z496" s="342"/>
    </row>
    <row r="497" spans="1:26" ht="15" customHeight="1">
      <c r="A497" s="153">
        <v>487</v>
      </c>
      <c r="B497" s="153">
        <f t="shared" si="173"/>
        <v>4</v>
      </c>
      <c r="C497" s="154">
        <v>6183</v>
      </c>
      <c r="D497" s="154" t="s">
        <v>1421</v>
      </c>
      <c r="F497" s="158" t="s">
        <v>176</v>
      </c>
      <c r="G497" s="158"/>
      <c r="H497" s="162">
        <v>6183</v>
      </c>
      <c r="I497" s="158" t="s">
        <v>176</v>
      </c>
      <c r="J497" s="158" t="s">
        <v>176</v>
      </c>
      <c r="K497" s="158" t="s">
        <v>176</v>
      </c>
      <c r="L497" s="158" t="s">
        <v>176</v>
      </c>
      <c r="M497" s="158" t="s">
        <v>176</v>
      </c>
      <c r="N497" s="158"/>
      <c r="O497" s="162" t="s">
        <v>553</v>
      </c>
      <c r="P497" s="160"/>
      <c r="R497" s="161">
        <f>P497</f>
        <v>0</v>
      </c>
      <c r="S497" s="153" t="s">
        <v>176</v>
      </c>
      <c r="T497" s="160"/>
      <c r="V497" s="161">
        <f>T497</f>
        <v>0</v>
      </c>
      <c r="X497" s="342"/>
      <c r="Y497" s="342"/>
      <c r="Z497" s="342"/>
    </row>
    <row r="498" spans="1:26" ht="15" customHeight="1">
      <c r="A498" s="153">
        <v>488</v>
      </c>
      <c r="B498" s="153">
        <f t="shared" si="173"/>
        <v>4</v>
      </c>
      <c r="C498" s="154">
        <v>6184</v>
      </c>
      <c r="D498" s="154" t="s">
        <v>1421</v>
      </c>
      <c r="F498" s="158" t="s">
        <v>176</v>
      </c>
      <c r="G498" s="158"/>
      <c r="H498" s="162">
        <v>6184</v>
      </c>
      <c r="I498" s="158" t="s">
        <v>176</v>
      </c>
      <c r="J498" s="158" t="s">
        <v>176</v>
      </c>
      <c r="K498" s="158" t="s">
        <v>176</v>
      </c>
      <c r="L498" s="158" t="s">
        <v>176</v>
      </c>
      <c r="M498" s="158" t="s">
        <v>176</v>
      </c>
      <c r="N498" s="158"/>
      <c r="O498" s="162" t="s">
        <v>554</v>
      </c>
      <c r="P498" s="160"/>
      <c r="R498" s="161">
        <f>P498-R499-R500</f>
        <v>0</v>
      </c>
      <c r="S498" s="153" t="s">
        <v>176</v>
      </c>
      <c r="T498" s="160"/>
      <c r="V498" s="161">
        <f>T498+V499+V500</f>
        <v>0</v>
      </c>
      <c r="X498" s="342"/>
      <c r="Y498" s="342"/>
      <c r="Z498" s="342"/>
    </row>
    <row r="499" spans="1:26" ht="15" customHeight="1">
      <c r="A499" s="153">
        <v>489</v>
      </c>
      <c r="B499" s="153">
        <f t="shared" si="173"/>
        <v>5</v>
      </c>
      <c r="C499" s="154">
        <v>61841</v>
      </c>
      <c r="D499" s="154" t="s">
        <v>1421</v>
      </c>
      <c r="F499" s="158" t="s">
        <v>176</v>
      </c>
      <c r="G499" s="158"/>
      <c r="H499" s="158" t="s">
        <v>176</v>
      </c>
      <c r="I499" s="163">
        <v>61841</v>
      </c>
      <c r="J499" s="158" t="s">
        <v>176</v>
      </c>
      <c r="K499" s="158" t="s">
        <v>176</v>
      </c>
      <c r="L499" s="158" t="s">
        <v>176</v>
      </c>
      <c r="M499" s="158" t="s">
        <v>176</v>
      </c>
      <c r="N499" s="158"/>
      <c r="O499" s="163" t="s">
        <v>555</v>
      </c>
      <c r="P499" s="160"/>
      <c r="R499" s="161">
        <f t="shared" ref="R499:R500" si="188">P499</f>
        <v>0</v>
      </c>
      <c r="S499" s="153" t="s">
        <v>176</v>
      </c>
      <c r="T499" s="160"/>
      <c r="V499" s="161">
        <f t="shared" ref="V499:V500" si="189">T499</f>
        <v>0</v>
      </c>
      <c r="X499" s="342"/>
      <c r="Y499" s="342"/>
      <c r="Z499" s="342"/>
    </row>
    <row r="500" spans="1:26" ht="15" customHeight="1">
      <c r="A500" s="153">
        <v>490</v>
      </c>
      <c r="B500" s="153">
        <f t="shared" si="173"/>
        <v>5</v>
      </c>
      <c r="C500" s="154">
        <v>61848</v>
      </c>
      <c r="D500" s="154" t="s">
        <v>1421</v>
      </c>
      <c r="F500" s="158" t="s">
        <v>176</v>
      </c>
      <c r="G500" s="158"/>
      <c r="H500" s="158" t="s">
        <v>176</v>
      </c>
      <c r="I500" s="163">
        <v>61848</v>
      </c>
      <c r="J500" s="158" t="s">
        <v>176</v>
      </c>
      <c r="K500" s="158" t="s">
        <v>176</v>
      </c>
      <c r="L500" s="158" t="s">
        <v>176</v>
      </c>
      <c r="M500" s="158" t="s">
        <v>176</v>
      </c>
      <c r="N500" s="158"/>
      <c r="O500" s="163" t="s">
        <v>556</v>
      </c>
      <c r="P500" s="160"/>
      <c r="R500" s="161">
        <f t="shared" si="188"/>
        <v>0</v>
      </c>
      <c r="S500" s="153" t="s">
        <v>176</v>
      </c>
      <c r="T500" s="160"/>
      <c r="V500" s="161">
        <f t="shared" si="189"/>
        <v>0</v>
      </c>
      <c r="X500" s="342"/>
      <c r="Y500" s="342"/>
      <c r="Z500" s="342"/>
    </row>
    <row r="501" spans="1:26" ht="15" customHeight="1">
      <c r="A501" s="153">
        <v>491</v>
      </c>
      <c r="B501" s="153">
        <f t="shared" si="173"/>
        <v>4</v>
      </c>
      <c r="C501" s="154">
        <v>6185</v>
      </c>
      <c r="D501" s="154" t="s">
        <v>1421</v>
      </c>
      <c r="F501" s="158" t="s">
        <v>176</v>
      </c>
      <c r="G501" s="158"/>
      <c r="H501" s="162">
        <v>6185</v>
      </c>
      <c r="I501" s="158" t="s">
        <v>176</v>
      </c>
      <c r="J501" s="158" t="s">
        <v>176</v>
      </c>
      <c r="K501" s="158" t="s">
        <v>176</v>
      </c>
      <c r="L501" s="158" t="s">
        <v>176</v>
      </c>
      <c r="M501" s="158" t="s">
        <v>176</v>
      </c>
      <c r="N501" s="158"/>
      <c r="O501" s="162" t="s">
        <v>557</v>
      </c>
      <c r="P501" s="160"/>
      <c r="R501" s="161">
        <f>P501</f>
        <v>0</v>
      </c>
      <c r="S501" s="153" t="s">
        <v>176</v>
      </c>
      <c r="T501" s="160"/>
      <c r="V501" s="161">
        <f>T501</f>
        <v>0</v>
      </c>
      <c r="X501" s="342"/>
      <c r="Y501" s="342"/>
      <c r="Z501" s="342"/>
    </row>
    <row r="502" spans="1:26" ht="15" customHeight="1">
      <c r="A502" s="153">
        <v>492</v>
      </c>
      <c r="B502" s="153">
        <f t="shared" si="173"/>
        <v>4</v>
      </c>
      <c r="C502" s="154">
        <v>6186</v>
      </c>
      <c r="D502" s="154" t="s">
        <v>1421</v>
      </c>
      <c r="F502" s="158" t="s">
        <v>176</v>
      </c>
      <c r="G502" s="158"/>
      <c r="H502" s="162">
        <v>6186</v>
      </c>
      <c r="I502" s="158" t="s">
        <v>176</v>
      </c>
      <c r="J502" s="158" t="s">
        <v>176</v>
      </c>
      <c r="K502" s="158" t="s">
        <v>176</v>
      </c>
      <c r="L502" s="158" t="s">
        <v>176</v>
      </c>
      <c r="M502" s="158" t="s">
        <v>176</v>
      </c>
      <c r="N502" s="158"/>
      <c r="O502" s="162" t="s">
        <v>558</v>
      </c>
      <c r="P502" s="160"/>
      <c r="R502" s="161">
        <f t="shared" ref="R502:R503" si="190">P502</f>
        <v>0</v>
      </c>
      <c r="S502" s="153" t="s">
        <v>176</v>
      </c>
      <c r="T502" s="160"/>
      <c r="V502" s="161">
        <f t="shared" ref="V502:V503" si="191">T502</f>
        <v>0</v>
      </c>
      <c r="X502" s="342"/>
      <c r="Y502" s="342"/>
      <c r="Z502" s="342"/>
    </row>
    <row r="503" spans="1:26" ht="15" customHeight="1">
      <c r="A503" s="153">
        <v>493</v>
      </c>
      <c r="B503" s="153">
        <f t="shared" si="173"/>
        <v>4</v>
      </c>
      <c r="C503" s="154">
        <v>6187</v>
      </c>
      <c r="D503" s="154" t="s">
        <v>1421</v>
      </c>
      <c r="F503" s="158" t="s">
        <v>176</v>
      </c>
      <c r="G503" s="158"/>
      <c r="H503" s="162">
        <v>6187</v>
      </c>
      <c r="I503" s="158" t="s">
        <v>176</v>
      </c>
      <c r="J503" s="158" t="s">
        <v>176</v>
      </c>
      <c r="K503" s="158" t="s">
        <v>176</v>
      </c>
      <c r="L503" s="158" t="s">
        <v>176</v>
      </c>
      <c r="M503" s="158" t="s">
        <v>176</v>
      </c>
      <c r="N503" s="158"/>
      <c r="O503" s="162" t="s">
        <v>559</v>
      </c>
      <c r="P503" s="160"/>
      <c r="R503" s="161">
        <f t="shared" si="190"/>
        <v>0</v>
      </c>
      <c r="S503" s="153" t="s">
        <v>176</v>
      </c>
      <c r="T503" s="160"/>
      <c r="V503" s="161">
        <f t="shared" si="191"/>
        <v>0</v>
      </c>
      <c r="X503" s="342"/>
      <c r="Y503" s="342"/>
      <c r="Z503" s="342"/>
    </row>
    <row r="504" spans="1:26" ht="15" customHeight="1">
      <c r="A504" s="153">
        <v>494</v>
      </c>
      <c r="B504" s="153">
        <f t="shared" si="173"/>
        <v>4</v>
      </c>
      <c r="C504" s="154">
        <v>6188</v>
      </c>
      <c r="D504" s="154" t="s">
        <v>1421</v>
      </c>
      <c r="F504" s="158" t="s">
        <v>176</v>
      </c>
      <c r="G504" s="158"/>
      <c r="H504" s="162">
        <v>6188</v>
      </c>
      <c r="I504" s="158" t="s">
        <v>176</v>
      </c>
      <c r="J504" s="158" t="s">
        <v>176</v>
      </c>
      <c r="K504" s="158" t="s">
        <v>176</v>
      </c>
      <c r="L504" s="158" t="s">
        <v>176</v>
      </c>
      <c r="M504" s="158" t="s">
        <v>176</v>
      </c>
      <c r="N504" s="158"/>
      <c r="O504" s="162" t="s">
        <v>560</v>
      </c>
      <c r="P504" s="160"/>
      <c r="R504" s="161">
        <f>P504-R505-R506-R507-R508-R509-R510-R511-R512</f>
        <v>0</v>
      </c>
      <c r="S504" s="153" t="s">
        <v>176</v>
      </c>
      <c r="T504" s="160"/>
      <c r="V504" s="161">
        <f>T504+V505+V506+V512</f>
        <v>0</v>
      </c>
      <c r="X504" s="342"/>
      <c r="Y504" s="342"/>
      <c r="Z504" s="342"/>
    </row>
    <row r="505" spans="1:26" ht="15" customHeight="1">
      <c r="A505" s="153">
        <v>495</v>
      </c>
      <c r="B505" s="153">
        <f t="shared" si="173"/>
        <v>5</v>
      </c>
      <c r="C505" s="154">
        <v>61881</v>
      </c>
      <c r="D505" s="154" t="s">
        <v>1421</v>
      </c>
      <c r="F505" s="158" t="s">
        <v>176</v>
      </c>
      <c r="G505" s="158"/>
      <c r="H505" s="158" t="s">
        <v>176</v>
      </c>
      <c r="I505" s="163">
        <v>61881</v>
      </c>
      <c r="J505" s="158" t="s">
        <v>176</v>
      </c>
      <c r="K505" s="158" t="s">
        <v>176</v>
      </c>
      <c r="L505" s="158" t="s">
        <v>176</v>
      </c>
      <c r="M505" s="158" t="s">
        <v>176</v>
      </c>
      <c r="N505" s="158"/>
      <c r="O505" s="163" t="s">
        <v>561</v>
      </c>
      <c r="P505" s="160"/>
      <c r="R505" s="161">
        <f>P505</f>
        <v>0</v>
      </c>
      <c r="S505" s="153" t="s">
        <v>176</v>
      </c>
      <c r="T505" s="160"/>
      <c r="V505" s="161">
        <f>T505</f>
        <v>0</v>
      </c>
      <c r="X505" s="342"/>
      <c r="Y505" s="342"/>
      <c r="Z505" s="342"/>
    </row>
    <row r="506" spans="1:26" ht="15" customHeight="1">
      <c r="A506" s="153">
        <v>496</v>
      </c>
      <c r="B506" s="153">
        <f t="shared" si="173"/>
        <v>5</v>
      </c>
      <c r="C506" s="154">
        <v>61882</v>
      </c>
      <c r="D506" s="154" t="s">
        <v>1421</v>
      </c>
      <c r="F506" s="158" t="s">
        <v>176</v>
      </c>
      <c r="G506" s="158"/>
      <c r="H506" s="158" t="s">
        <v>176</v>
      </c>
      <c r="I506" s="163">
        <v>61882</v>
      </c>
      <c r="J506" s="158" t="s">
        <v>176</v>
      </c>
      <c r="K506" s="158" t="s">
        <v>176</v>
      </c>
      <c r="L506" s="158" t="s">
        <v>176</v>
      </c>
      <c r="M506" s="158" t="s">
        <v>176</v>
      </c>
      <c r="N506" s="158"/>
      <c r="O506" s="163" t="s">
        <v>562</v>
      </c>
      <c r="P506" s="160"/>
      <c r="R506" s="161">
        <f>P506-R507-R508-R509-R510-R511</f>
        <v>0</v>
      </c>
      <c r="S506" s="153" t="s">
        <v>176</v>
      </c>
      <c r="T506" s="160"/>
      <c r="V506" s="161">
        <f>T506+V507+V508+V509+V510+V511</f>
        <v>0</v>
      </c>
      <c r="X506" s="342"/>
      <c r="Y506" s="342"/>
      <c r="Z506" s="342"/>
    </row>
    <row r="507" spans="1:26" ht="15" customHeight="1">
      <c r="A507" s="153">
        <v>497</v>
      </c>
      <c r="B507" s="153">
        <f t="shared" si="173"/>
        <v>6</v>
      </c>
      <c r="C507" s="154">
        <v>618821</v>
      </c>
      <c r="D507" s="154" t="s">
        <v>1421</v>
      </c>
      <c r="F507" s="158" t="s">
        <v>176</v>
      </c>
      <c r="G507" s="158"/>
      <c r="H507" s="158" t="s">
        <v>176</v>
      </c>
      <c r="I507" s="158" t="s">
        <v>176</v>
      </c>
      <c r="J507" s="165">
        <v>618821</v>
      </c>
      <c r="K507" s="158" t="s">
        <v>176</v>
      </c>
      <c r="L507" s="158" t="s">
        <v>176</v>
      </c>
      <c r="M507" s="158" t="s">
        <v>176</v>
      </c>
      <c r="N507" s="158"/>
      <c r="O507" s="165" t="s">
        <v>550</v>
      </c>
      <c r="P507" s="160"/>
      <c r="R507" s="161">
        <f t="shared" ref="R507:R511" si="192">P507</f>
        <v>0</v>
      </c>
      <c r="S507" s="153" t="s">
        <v>176</v>
      </c>
      <c r="T507" s="160"/>
      <c r="V507" s="161">
        <f t="shared" ref="V507:V511" si="193">T507</f>
        <v>0</v>
      </c>
      <c r="X507" s="342"/>
      <c r="Y507" s="342"/>
      <c r="Z507" s="342"/>
    </row>
    <row r="508" spans="1:26" ht="15" customHeight="1">
      <c r="A508" s="153">
        <v>498</v>
      </c>
      <c r="B508" s="153">
        <f t="shared" si="173"/>
        <v>6</v>
      </c>
      <c r="C508" s="154">
        <v>618822</v>
      </c>
      <c r="D508" s="154" t="s">
        <v>1421</v>
      </c>
      <c r="F508" s="158" t="s">
        <v>176</v>
      </c>
      <c r="G508" s="158"/>
      <c r="H508" s="158" t="s">
        <v>176</v>
      </c>
      <c r="I508" s="158" t="s">
        <v>176</v>
      </c>
      <c r="J508" s="165">
        <v>618822</v>
      </c>
      <c r="K508" s="158" t="s">
        <v>176</v>
      </c>
      <c r="L508" s="158" t="s">
        <v>176</v>
      </c>
      <c r="M508" s="158" t="s">
        <v>176</v>
      </c>
      <c r="N508" s="158"/>
      <c r="O508" s="165" t="s">
        <v>551</v>
      </c>
      <c r="P508" s="160"/>
      <c r="R508" s="161">
        <f t="shared" si="192"/>
        <v>0</v>
      </c>
      <c r="S508" s="153" t="s">
        <v>176</v>
      </c>
      <c r="T508" s="160"/>
      <c r="V508" s="161">
        <f t="shared" si="193"/>
        <v>0</v>
      </c>
      <c r="X508" s="342"/>
      <c r="Y508" s="342"/>
      <c r="Z508" s="342"/>
    </row>
    <row r="509" spans="1:26" ht="15" customHeight="1">
      <c r="A509" s="153">
        <v>499</v>
      </c>
      <c r="B509" s="153">
        <f t="shared" si="173"/>
        <v>6</v>
      </c>
      <c r="C509" s="154">
        <v>618823</v>
      </c>
      <c r="D509" s="154" t="s">
        <v>1421</v>
      </c>
      <c r="F509" s="158" t="s">
        <v>176</v>
      </c>
      <c r="G509" s="158"/>
      <c r="H509" s="158" t="s">
        <v>176</v>
      </c>
      <c r="I509" s="158" t="s">
        <v>176</v>
      </c>
      <c r="J509" s="165">
        <v>618823</v>
      </c>
      <c r="K509" s="158" t="s">
        <v>176</v>
      </c>
      <c r="L509" s="158" t="s">
        <v>176</v>
      </c>
      <c r="M509" s="158" t="s">
        <v>176</v>
      </c>
      <c r="N509" s="158"/>
      <c r="O509" s="165" t="s">
        <v>563</v>
      </c>
      <c r="P509" s="160"/>
      <c r="R509" s="161">
        <f t="shared" si="192"/>
        <v>0</v>
      </c>
      <c r="S509" s="153" t="s">
        <v>176</v>
      </c>
      <c r="T509" s="160"/>
      <c r="V509" s="161">
        <f t="shared" si="193"/>
        <v>0</v>
      </c>
      <c r="X509" s="342"/>
      <c r="Y509" s="342"/>
      <c r="Z509" s="342"/>
    </row>
    <row r="510" spans="1:26" ht="15" customHeight="1">
      <c r="A510" s="153">
        <v>500</v>
      </c>
      <c r="B510" s="153">
        <f t="shared" si="173"/>
        <v>6</v>
      </c>
      <c r="C510" s="154">
        <v>618824</v>
      </c>
      <c r="D510" s="154" t="s">
        <v>1421</v>
      </c>
      <c r="F510" s="158" t="s">
        <v>176</v>
      </c>
      <c r="G510" s="158"/>
      <c r="H510" s="158" t="s">
        <v>176</v>
      </c>
      <c r="I510" s="158" t="s">
        <v>176</v>
      </c>
      <c r="J510" s="165">
        <v>618824</v>
      </c>
      <c r="K510" s="158" t="s">
        <v>176</v>
      </c>
      <c r="L510" s="158" t="s">
        <v>176</v>
      </c>
      <c r="M510" s="158" t="s">
        <v>176</v>
      </c>
      <c r="N510" s="158"/>
      <c r="O510" s="165" t="s">
        <v>564</v>
      </c>
      <c r="P510" s="160"/>
      <c r="R510" s="161">
        <f t="shared" si="192"/>
        <v>0</v>
      </c>
      <c r="S510" s="153" t="s">
        <v>176</v>
      </c>
      <c r="T510" s="160"/>
      <c r="V510" s="161">
        <f t="shared" si="193"/>
        <v>0</v>
      </c>
      <c r="X510" s="342"/>
      <c r="Y510" s="342"/>
      <c r="Z510" s="342"/>
    </row>
    <row r="511" spans="1:26" ht="15" customHeight="1">
      <c r="A511" s="153">
        <v>501</v>
      </c>
      <c r="B511" s="153">
        <f t="shared" si="173"/>
        <v>6</v>
      </c>
      <c r="C511" s="154">
        <v>618828</v>
      </c>
      <c r="D511" s="154" t="s">
        <v>1421</v>
      </c>
      <c r="F511" s="158" t="s">
        <v>176</v>
      </c>
      <c r="G511" s="158"/>
      <c r="H511" s="158" t="s">
        <v>176</v>
      </c>
      <c r="I511" s="158" t="s">
        <v>176</v>
      </c>
      <c r="J511" s="165">
        <v>618828</v>
      </c>
      <c r="K511" s="158" t="s">
        <v>176</v>
      </c>
      <c r="L511" s="158" t="s">
        <v>176</v>
      </c>
      <c r="M511" s="158" t="s">
        <v>176</v>
      </c>
      <c r="N511" s="158"/>
      <c r="O511" s="165" t="s">
        <v>565</v>
      </c>
      <c r="P511" s="160"/>
      <c r="R511" s="161">
        <f t="shared" si="192"/>
        <v>0</v>
      </c>
      <c r="S511" s="153" t="s">
        <v>176</v>
      </c>
      <c r="T511" s="160"/>
      <c r="V511" s="161">
        <f t="shared" si="193"/>
        <v>0</v>
      </c>
      <c r="X511" s="342"/>
      <c r="Y511" s="342"/>
      <c r="Z511" s="342"/>
    </row>
    <row r="512" spans="1:26" ht="15" customHeight="1">
      <c r="A512" s="153">
        <v>502</v>
      </c>
      <c r="B512" s="153">
        <f t="shared" si="173"/>
        <v>5</v>
      </c>
      <c r="C512" s="154">
        <v>61888</v>
      </c>
      <c r="D512" s="154" t="s">
        <v>1421</v>
      </c>
      <c r="F512" s="158" t="s">
        <v>176</v>
      </c>
      <c r="G512" s="158"/>
      <c r="H512" s="158" t="s">
        <v>176</v>
      </c>
      <c r="I512" s="163">
        <v>61888</v>
      </c>
      <c r="J512" s="158" t="s">
        <v>176</v>
      </c>
      <c r="K512" s="158" t="s">
        <v>176</v>
      </c>
      <c r="L512" s="158" t="s">
        <v>176</v>
      </c>
      <c r="M512" s="158" t="s">
        <v>176</v>
      </c>
      <c r="N512" s="158" t="s">
        <v>1423</v>
      </c>
      <c r="O512" s="163" t="s">
        <v>566</v>
      </c>
      <c r="P512" s="160"/>
      <c r="R512" s="161">
        <f>P512</f>
        <v>0</v>
      </c>
      <c r="S512" s="153" t="s">
        <v>176</v>
      </c>
      <c r="T512" s="160"/>
      <c r="V512" s="161">
        <f>T512</f>
        <v>0</v>
      </c>
      <c r="X512" s="343"/>
      <c r="Y512" s="344"/>
      <c r="Z512" s="345"/>
    </row>
    <row r="513" spans="1:26" ht="15" customHeight="1">
      <c r="A513" s="153">
        <v>503</v>
      </c>
      <c r="B513" s="153">
        <f t="shared" si="173"/>
        <v>3</v>
      </c>
      <c r="C513" s="154">
        <v>619</v>
      </c>
      <c r="D513" s="154" t="s">
        <v>1421</v>
      </c>
      <c r="F513" s="158" t="s">
        <v>176</v>
      </c>
      <c r="G513" s="159">
        <v>619</v>
      </c>
      <c r="H513" s="158" t="s">
        <v>176</v>
      </c>
      <c r="I513" s="158" t="s">
        <v>176</v>
      </c>
      <c r="J513" s="158" t="s">
        <v>176</v>
      </c>
      <c r="K513" s="158" t="s">
        <v>176</v>
      </c>
      <c r="L513" s="158" t="s">
        <v>176</v>
      </c>
      <c r="M513" s="158" t="s">
        <v>176</v>
      </c>
      <c r="N513" s="158"/>
      <c r="O513" s="159" t="s">
        <v>567</v>
      </c>
      <c r="P513" s="160"/>
      <c r="R513" s="161">
        <f>P513</f>
        <v>0</v>
      </c>
      <c r="S513" s="153" t="s">
        <v>176</v>
      </c>
      <c r="T513" s="160"/>
      <c r="V513" s="161">
        <f>T513</f>
        <v>0</v>
      </c>
      <c r="X513" s="342"/>
      <c r="Y513" s="342"/>
      <c r="Z513" s="342"/>
    </row>
    <row r="514" spans="1:26" ht="15" customHeight="1">
      <c r="A514" s="153">
        <v>504</v>
      </c>
      <c r="B514" s="153">
        <f t="shared" si="173"/>
        <v>2</v>
      </c>
      <c r="C514" s="154">
        <v>62</v>
      </c>
      <c r="D514" s="154" t="s">
        <v>1421</v>
      </c>
      <c r="F514" s="155">
        <v>62</v>
      </c>
      <c r="G514" s="155"/>
      <c r="H514" s="155" t="s">
        <v>176</v>
      </c>
      <c r="I514" s="155" t="s">
        <v>176</v>
      </c>
      <c r="J514" s="155" t="s">
        <v>176</v>
      </c>
      <c r="K514" s="155" t="s">
        <v>176</v>
      </c>
      <c r="L514" s="155" t="s">
        <v>176</v>
      </c>
      <c r="M514" s="155" t="s">
        <v>176</v>
      </c>
      <c r="N514" s="155"/>
      <c r="O514" s="155" t="s">
        <v>568</v>
      </c>
      <c r="P514" s="169"/>
      <c r="R514" s="156"/>
      <c r="S514" s="153" t="s">
        <v>176</v>
      </c>
      <c r="T514" s="169"/>
      <c r="V514" s="156"/>
      <c r="X514" s="342"/>
      <c r="Y514" s="342"/>
      <c r="Z514" s="342"/>
    </row>
    <row r="515" spans="1:26" ht="15" customHeight="1">
      <c r="A515" s="153">
        <v>505</v>
      </c>
      <c r="B515" s="153">
        <f t="shared" si="173"/>
        <v>3</v>
      </c>
      <c r="C515" s="154">
        <v>621</v>
      </c>
      <c r="D515" s="154" t="s">
        <v>1421</v>
      </c>
      <c r="F515" s="158" t="s">
        <v>176</v>
      </c>
      <c r="G515" s="159">
        <v>621</v>
      </c>
      <c r="H515" s="158" t="s">
        <v>176</v>
      </c>
      <c r="I515" s="158" t="s">
        <v>176</v>
      </c>
      <c r="J515" s="158" t="s">
        <v>176</v>
      </c>
      <c r="K515" s="158" t="s">
        <v>176</v>
      </c>
      <c r="L515" s="158" t="s">
        <v>176</v>
      </c>
      <c r="M515" s="158" t="s">
        <v>176</v>
      </c>
      <c r="N515" s="158"/>
      <c r="O515" s="159" t="s">
        <v>569</v>
      </c>
      <c r="P515" s="160"/>
      <c r="R515" s="161">
        <f>P515-SUM(R516:R551)</f>
        <v>0</v>
      </c>
      <c r="S515" s="153" t="s">
        <v>176</v>
      </c>
      <c r="T515" s="160"/>
      <c r="V515" s="161">
        <f>T515+V516+V545+V548</f>
        <v>0</v>
      </c>
      <c r="X515" s="342"/>
      <c r="Y515" s="342"/>
      <c r="Z515" s="342"/>
    </row>
    <row r="516" spans="1:26" ht="15" customHeight="1">
      <c r="A516" s="153">
        <v>506</v>
      </c>
      <c r="B516" s="153">
        <f t="shared" si="173"/>
        <v>4</v>
      </c>
      <c r="C516" s="154">
        <v>6211</v>
      </c>
      <c r="D516" s="154" t="s">
        <v>1421</v>
      </c>
      <c r="F516" s="158" t="s">
        <v>176</v>
      </c>
      <c r="G516" s="158"/>
      <c r="H516" s="162">
        <v>6211</v>
      </c>
      <c r="I516" s="158" t="s">
        <v>176</v>
      </c>
      <c r="J516" s="158" t="s">
        <v>176</v>
      </c>
      <c r="K516" s="158" t="s">
        <v>176</v>
      </c>
      <c r="L516" s="158" t="s">
        <v>176</v>
      </c>
      <c r="M516" s="158" t="s">
        <v>176</v>
      </c>
      <c r="N516" s="158"/>
      <c r="O516" s="162" t="s">
        <v>570</v>
      </c>
      <c r="P516" s="160"/>
      <c r="R516" s="161">
        <f>P516-R517-R518-R519-R520-R521-R522-R523-R524-R525-R526-R527-R528-R529-R530-R531-R532-R533-R534-R535-R536-R537-R538-R539-R540-R541-R542-R543-R544</f>
        <v>0</v>
      </c>
      <c r="S516" s="153" t="s">
        <v>176</v>
      </c>
      <c r="T516" s="160"/>
      <c r="V516" s="161">
        <f>T516+V517+V523+V530+V533+V542+V543+V544</f>
        <v>0</v>
      </c>
      <c r="X516" s="342"/>
      <c r="Y516" s="342"/>
      <c r="Z516" s="342"/>
    </row>
    <row r="517" spans="1:26" ht="15" customHeight="1">
      <c r="A517" s="153">
        <v>507</v>
      </c>
      <c r="B517" s="153">
        <f t="shared" si="173"/>
        <v>5</v>
      </c>
      <c r="C517" s="154">
        <v>62111</v>
      </c>
      <c r="D517" s="154" t="s">
        <v>1421</v>
      </c>
      <c r="F517" s="158" t="s">
        <v>176</v>
      </c>
      <c r="G517" s="158"/>
      <c r="H517" s="158" t="s">
        <v>176</v>
      </c>
      <c r="I517" s="163">
        <v>62111</v>
      </c>
      <c r="J517" s="158" t="s">
        <v>176</v>
      </c>
      <c r="K517" s="158" t="s">
        <v>176</v>
      </c>
      <c r="L517" s="158" t="s">
        <v>176</v>
      </c>
      <c r="M517" s="158" t="s">
        <v>176</v>
      </c>
      <c r="N517" s="158"/>
      <c r="O517" s="163" t="s">
        <v>571</v>
      </c>
      <c r="P517" s="160"/>
      <c r="R517" s="161">
        <f>P517-R518-R519-R520-R521-R522</f>
        <v>0</v>
      </c>
      <c r="S517" s="153" t="s">
        <v>176</v>
      </c>
      <c r="T517" s="160"/>
      <c r="V517" s="161">
        <f>T517+V518+V519+V520</f>
        <v>0</v>
      </c>
      <c r="X517" s="342"/>
      <c r="Y517" s="342"/>
      <c r="Z517" s="342"/>
    </row>
    <row r="518" spans="1:26" ht="15" customHeight="1">
      <c r="A518" s="153">
        <v>508</v>
      </c>
      <c r="B518" s="153">
        <f t="shared" si="173"/>
        <v>6</v>
      </c>
      <c r="C518" s="154">
        <v>621111</v>
      </c>
      <c r="D518" s="154" t="s">
        <v>1421</v>
      </c>
      <c r="F518" s="158" t="s">
        <v>176</v>
      </c>
      <c r="G518" s="158"/>
      <c r="H518" s="158" t="s">
        <v>176</v>
      </c>
      <c r="I518" s="158" t="s">
        <v>176</v>
      </c>
      <c r="J518" s="165">
        <v>621111</v>
      </c>
      <c r="K518" s="158" t="s">
        <v>176</v>
      </c>
      <c r="L518" s="158" t="s">
        <v>176</v>
      </c>
      <c r="M518" s="158" t="s">
        <v>176</v>
      </c>
      <c r="N518" s="158"/>
      <c r="O518" s="165" t="s">
        <v>572</v>
      </c>
      <c r="P518" s="160"/>
      <c r="R518" s="161">
        <f t="shared" ref="R518:R519" si="194">P518</f>
        <v>0</v>
      </c>
      <c r="S518" s="153" t="s">
        <v>176</v>
      </c>
      <c r="T518" s="160"/>
      <c r="V518" s="161">
        <f t="shared" ref="V518:V519" si="195">T518</f>
        <v>0</v>
      </c>
      <c r="X518" s="342"/>
      <c r="Y518" s="342"/>
      <c r="Z518" s="342"/>
    </row>
    <row r="519" spans="1:26" ht="15" customHeight="1">
      <c r="A519" s="153">
        <v>509</v>
      </c>
      <c r="B519" s="153">
        <f t="shared" si="173"/>
        <v>6</v>
      </c>
      <c r="C519" s="154">
        <v>621112</v>
      </c>
      <c r="D519" s="154" t="s">
        <v>1421</v>
      </c>
      <c r="F519" s="158" t="s">
        <v>176</v>
      </c>
      <c r="G519" s="158"/>
      <c r="H519" s="158" t="s">
        <v>176</v>
      </c>
      <c r="I519" s="158" t="s">
        <v>176</v>
      </c>
      <c r="J519" s="165">
        <v>621112</v>
      </c>
      <c r="K519" s="158" t="s">
        <v>176</v>
      </c>
      <c r="L519" s="158" t="s">
        <v>176</v>
      </c>
      <c r="M519" s="158" t="s">
        <v>176</v>
      </c>
      <c r="N519" s="158"/>
      <c r="O519" s="165" t="s">
        <v>573</v>
      </c>
      <c r="P519" s="160"/>
      <c r="R519" s="161">
        <f t="shared" si="194"/>
        <v>0</v>
      </c>
      <c r="S519" s="153" t="s">
        <v>176</v>
      </c>
      <c r="T519" s="160"/>
      <c r="V519" s="161">
        <f t="shared" si="195"/>
        <v>0</v>
      </c>
      <c r="X519" s="342"/>
      <c r="Y519" s="342"/>
      <c r="Z519" s="342"/>
    </row>
    <row r="520" spans="1:26" ht="15" customHeight="1">
      <c r="A520" s="153">
        <v>510</v>
      </c>
      <c r="B520" s="153">
        <f t="shared" si="173"/>
        <v>6</v>
      </c>
      <c r="C520" s="154">
        <v>621113</v>
      </c>
      <c r="D520" s="154" t="s">
        <v>1421</v>
      </c>
      <c r="F520" s="158" t="s">
        <v>176</v>
      </c>
      <c r="G520" s="158"/>
      <c r="H520" s="158" t="s">
        <v>176</v>
      </c>
      <c r="I520" s="158" t="s">
        <v>176</v>
      </c>
      <c r="J520" s="165">
        <v>621113</v>
      </c>
      <c r="K520" s="158" t="s">
        <v>176</v>
      </c>
      <c r="L520" s="158" t="s">
        <v>176</v>
      </c>
      <c r="M520" s="158" t="s">
        <v>176</v>
      </c>
      <c r="N520" s="158"/>
      <c r="O520" s="165" t="s">
        <v>574</v>
      </c>
      <c r="P520" s="160"/>
      <c r="R520" s="161">
        <f>P520-R521-R522</f>
        <v>0</v>
      </c>
      <c r="S520" s="153" t="s">
        <v>176</v>
      </c>
      <c r="T520" s="160"/>
      <c r="V520" s="161">
        <f>T520+V521+V522</f>
        <v>0</v>
      </c>
      <c r="X520" s="342"/>
      <c r="Y520" s="342"/>
      <c r="Z520" s="342"/>
    </row>
    <row r="521" spans="1:26" ht="15" hidden="1" customHeight="1">
      <c r="A521" s="153">
        <v>511</v>
      </c>
      <c r="B521" s="153">
        <f t="shared" si="173"/>
        <v>7</v>
      </c>
      <c r="C521" s="154">
        <v>6211131</v>
      </c>
      <c r="F521" s="158" t="s">
        <v>176</v>
      </c>
      <c r="G521" s="158"/>
      <c r="H521" s="158" t="s">
        <v>176</v>
      </c>
      <c r="I521" s="158" t="s">
        <v>176</v>
      </c>
      <c r="J521" s="158" t="s">
        <v>176</v>
      </c>
      <c r="K521" s="166">
        <v>6211131</v>
      </c>
      <c r="L521" s="158" t="s">
        <v>176</v>
      </c>
      <c r="M521" s="158" t="s">
        <v>176</v>
      </c>
      <c r="N521" s="158" t="s">
        <v>1422</v>
      </c>
      <c r="O521" s="166" t="s">
        <v>575</v>
      </c>
      <c r="P521" s="160"/>
      <c r="R521" s="161">
        <f t="shared" ref="R521:R522" si="196">P521</f>
        <v>0</v>
      </c>
      <c r="S521" s="153" t="s">
        <v>176</v>
      </c>
      <c r="T521" s="160"/>
      <c r="V521" s="161">
        <f t="shared" ref="V521:V522" si="197">T521</f>
        <v>0</v>
      </c>
      <c r="X521" s="342"/>
      <c r="Y521" s="342"/>
      <c r="Z521" s="342"/>
    </row>
    <row r="522" spans="1:26" ht="15" hidden="1" customHeight="1">
      <c r="A522" s="153">
        <v>512</v>
      </c>
      <c r="B522" s="153">
        <f t="shared" si="173"/>
        <v>7</v>
      </c>
      <c r="C522" s="154">
        <v>6211132</v>
      </c>
      <c r="F522" s="158" t="s">
        <v>176</v>
      </c>
      <c r="G522" s="158"/>
      <c r="H522" s="158" t="s">
        <v>176</v>
      </c>
      <c r="I522" s="158" t="s">
        <v>176</v>
      </c>
      <c r="J522" s="158" t="s">
        <v>176</v>
      </c>
      <c r="K522" s="166">
        <v>6211132</v>
      </c>
      <c r="L522" s="158" t="s">
        <v>176</v>
      </c>
      <c r="M522" s="158" t="s">
        <v>176</v>
      </c>
      <c r="N522" s="158" t="s">
        <v>1422</v>
      </c>
      <c r="O522" s="166" t="s">
        <v>576</v>
      </c>
      <c r="P522" s="160"/>
      <c r="R522" s="161">
        <f t="shared" si="196"/>
        <v>0</v>
      </c>
      <c r="S522" s="153" t="s">
        <v>176</v>
      </c>
      <c r="T522" s="160"/>
      <c r="V522" s="161">
        <f t="shared" si="197"/>
        <v>0</v>
      </c>
      <c r="X522" s="342"/>
      <c r="Y522" s="342"/>
      <c r="Z522" s="342"/>
    </row>
    <row r="523" spans="1:26" ht="15" customHeight="1">
      <c r="A523" s="153">
        <v>513</v>
      </c>
      <c r="B523" s="153">
        <f t="shared" si="173"/>
        <v>5</v>
      </c>
      <c r="C523" s="154">
        <v>62112</v>
      </c>
      <c r="D523" s="154" t="s">
        <v>1421</v>
      </c>
      <c r="F523" s="158" t="s">
        <v>176</v>
      </c>
      <c r="G523" s="158"/>
      <c r="H523" s="158" t="s">
        <v>176</v>
      </c>
      <c r="I523" s="163">
        <v>62112</v>
      </c>
      <c r="J523" s="158" t="s">
        <v>176</v>
      </c>
      <c r="K523" s="158" t="s">
        <v>176</v>
      </c>
      <c r="L523" s="158" t="s">
        <v>176</v>
      </c>
      <c r="M523" s="158" t="s">
        <v>176</v>
      </c>
      <c r="N523" s="158"/>
      <c r="O523" s="163" t="s">
        <v>577</v>
      </c>
      <c r="P523" s="160"/>
      <c r="R523" s="161">
        <f>P523-R524-R525-R526-R527-R528-R529</f>
        <v>0</v>
      </c>
      <c r="S523" s="153" t="s">
        <v>176</v>
      </c>
      <c r="T523" s="160"/>
      <c r="V523" s="161">
        <f>T523+V524+V525+V526+V527</f>
        <v>0</v>
      </c>
      <c r="X523" s="342"/>
      <c r="Y523" s="342"/>
      <c r="Z523" s="342"/>
    </row>
    <row r="524" spans="1:26" ht="15" customHeight="1">
      <c r="A524" s="153">
        <v>514</v>
      </c>
      <c r="B524" s="153">
        <f t="shared" ref="B524:B587" si="198">LEN(C524)</f>
        <v>6</v>
      </c>
      <c r="C524" s="154">
        <v>621121</v>
      </c>
      <c r="D524" s="154" t="s">
        <v>1421</v>
      </c>
      <c r="F524" s="158" t="s">
        <v>176</v>
      </c>
      <c r="G524" s="158"/>
      <c r="H524" s="158" t="s">
        <v>176</v>
      </c>
      <c r="I524" s="158" t="s">
        <v>176</v>
      </c>
      <c r="J524" s="165">
        <v>621121</v>
      </c>
      <c r="K524" s="158" t="s">
        <v>176</v>
      </c>
      <c r="L524" s="158" t="s">
        <v>176</v>
      </c>
      <c r="M524" s="158" t="s">
        <v>176</v>
      </c>
      <c r="N524" s="158"/>
      <c r="O524" s="165" t="s">
        <v>578</v>
      </c>
      <c r="P524" s="160"/>
      <c r="R524" s="161">
        <f>P524</f>
        <v>0</v>
      </c>
      <c r="S524" s="153" t="s">
        <v>176</v>
      </c>
      <c r="T524" s="160"/>
      <c r="V524" s="161">
        <f>T524</f>
        <v>0</v>
      </c>
      <c r="X524" s="342"/>
      <c r="Y524" s="342"/>
      <c r="Z524" s="342"/>
    </row>
    <row r="525" spans="1:26" ht="15" customHeight="1">
      <c r="A525" s="153">
        <v>515</v>
      </c>
      <c r="B525" s="153">
        <f t="shared" si="198"/>
        <v>6</v>
      </c>
      <c r="C525" s="154">
        <v>621122</v>
      </c>
      <c r="D525" s="154" t="s">
        <v>1421</v>
      </c>
      <c r="F525" s="158" t="s">
        <v>176</v>
      </c>
      <c r="G525" s="158"/>
      <c r="H525" s="158" t="s">
        <v>176</v>
      </c>
      <c r="I525" s="158" t="s">
        <v>176</v>
      </c>
      <c r="J525" s="165">
        <v>621122</v>
      </c>
      <c r="K525" s="158" t="s">
        <v>176</v>
      </c>
      <c r="L525" s="158" t="s">
        <v>176</v>
      </c>
      <c r="M525" s="158" t="s">
        <v>176</v>
      </c>
      <c r="N525" s="158"/>
      <c r="O525" s="165" t="s">
        <v>579</v>
      </c>
      <c r="P525" s="160"/>
      <c r="R525" s="161">
        <f t="shared" ref="R525:R526" si="199">P525</f>
        <v>0</v>
      </c>
      <c r="S525" s="153" t="s">
        <v>176</v>
      </c>
      <c r="T525" s="160"/>
      <c r="V525" s="161">
        <f t="shared" ref="V525:V526" si="200">T525</f>
        <v>0</v>
      </c>
      <c r="X525" s="342"/>
      <c r="Y525" s="342"/>
      <c r="Z525" s="342"/>
    </row>
    <row r="526" spans="1:26" ht="15" customHeight="1">
      <c r="A526" s="153">
        <v>516</v>
      </c>
      <c r="B526" s="153">
        <f t="shared" si="198"/>
        <v>6</v>
      </c>
      <c r="C526" s="154">
        <v>621123</v>
      </c>
      <c r="D526" s="154" t="s">
        <v>1421</v>
      </c>
      <c r="F526" s="158" t="s">
        <v>176</v>
      </c>
      <c r="G526" s="158"/>
      <c r="H526" s="158" t="s">
        <v>176</v>
      </c>
      <c r="I526" s="158" t="s">
        <v>176</v>
      </c>
      <c r="J526" s="165">
        <v>621123</v>
      </c>
      <c r="K526" s="158" t="s">
        <v>176</v>
      </c>
      <c r="L526" s="158" t="s">
        <v>176</v>
      </c>
      <c r="M526" s="158" t="s">
        <v>176</v>
      </c>
      <c r="N526" s="158"/>
      <c r="O526" s="165" t="s">
        <v>580</v>
      </c>
      <c r="P526" s="160"/>
      <c r="R526" s="161">
        <f t="shared" si="199"/>
        <v>0</v>
      </c>
      <c r="S526" s="153" t="s">
        <v>176</v>
      </c>
      <c r="T526" s="160"/>
      <c r="V526" s="161">
        <f t="shared" si="200"/>
        <v>0</v>
      </c>
      <c r="X526" s="342"/>
      <c r="Y526" s="342"/>
      <c r="Z526" s="342"/>
    </row>
    <row r="527" spans="1:26" ht="15" customHeight="1">
      <c r="A527" s="153">
        <v>517</v>
      </c>
      <c r="B527" s="153">
        <f t="shared" si="198"/>
        <v>6</v>
      </c>
      <c r="C527" s="154">
        <v>621128</v>
      </c>
      <c r="D527" s="154" t="s">
        <v>1421</v>
      </c>
      <c r="F527" s="158" t="s">
        <v>176</v>
      </c>
      <c r="G527" s="158"/>
      <c r="H527" s="158" t="s">
        <v>176</v>
      </c>
      <c r="I527" s="158" t="s">
        <v>176</v>
      </c>
      <c r="J527" s="165">
        <v>621128</v>
      </c>
      <c r="K527" s="158" t="s">
        <v>176</v>
      </c>
      <c r="L527" s="158" t="s">
        <v>176</v>
      </c>
      <c r="M527" s="158" t="s">
        <v>176</v>
      </c>
      <c r="N527" s="158"/>
      <c r="O527" s="165" t="s">
        <v>581</v>
      </c>
      <c r="P527" s="160"/>
      <c r="R527" s="161">
        <f>P527-R528-R529</f>
        <v>0</v>
      </c>
      <c r="S527" s="153" t="s">
        <v>176</v>
      </c>
      <c r="T527" s="160"/>
      <c r="V527" s="161">
        <f>T527+V528+V529</f>
        <v>0</v>
      </c>
      <c r="X527" s="342"/>
      <c r="Y527" s="342"/>
      <c r="Z527" s="342"/>
    </row>
    <row r="528" spans="1:26" ht="15" customHeight="1">
      <c r="A528" s="153">
        <v>518</v>
      </c>
      <c r="B528" s="153">
        <f t="shared" si="198"/>
        <v>7</v>
      </c>
      <c r="C528" s="154">
        <v>6211281</v>
      </c>
      <c r="D528" s="154" t="s">
        <v>1421</v>
      </c>
      <c r="F528" s="158" t="s">
        <v>176</v>
      </c>
      <c r="G528" s="158"/>
      <c r="H528" s="158" t="s">
        <v>176</v>
      </c>
      <c r="I528" s="158" t="s">
        <v>176</v>
      </c>
      <c r="J528" s="158" t="s">
        <v>176</v>
      </c>
      <c r="K528" s="166">
        <v>6211281</v>
      </c>
      <c r="L528" s="158" t="s">
        <v>176</v>
      </c>
      <c r="M528" s="158" t="s">
        <v>176</v>
      </c>
      <c r="N528" s="158"/>
      <c r="O528" s="166" t="s">
        <v>582</v>
      </c>
      <c r="P528" s="160"/>
      <c r="R528" s="161">
        <f t="shared" ref="R528:R529" si="201">P528</f>
        <v>0</v>
      </c>
      <c r="S528" s="153" t="s">
        <v>176</v>
      </c>
      <c r="T528" s="160"/>
      <c r="V528" s="161">
        <f t="shared" ref="V528:V529" si="202">T528</f>
        <v>0</v>
      </c>
      <c r="X528" s="342"/>
      <c r="Y528" s="342"/>
      <c r="Z528" s="342"/>
    </row>
    <row r="529" spans="1:26" ht="15" customHeight="1">
      <c r="A529" s="153">
        <v>519</v>
      </c>
      <c r="B529" s="153">
        <f t="shared" si="198"/>
        <v>7</v>
      </c>
      <c r="C529" s="154">
        <v>6211288</v>
      </c>
      <c r="D529" s="154" t="s">
        <v>1421</v>
      </c>
      <c r="F529" s="158" t="s">
        <v>176</v>
      </c>
      <c r="G529" s="158"/>
      <c r="H529" s="158" t="s">
        <v>176</v>
      </c>
      <c r="I529" s="158" t="s">
        <v>176</v>
      </c>
      <c r="J529" s="158" t="s">
        <v>176</v>
      </c>
      <c r="K529" s="166">
        <v>6211288</v>
      </c>
      <c r="L529" s="158" t="s">
        <v>176</v>
      </c>
      <c r="M529" s="158" t="s">
        <v>176</v>
      </c>
      <c r="N529" s="158"/>
      <c r="O529" s="166" t="s">
        <v>581</v>
      </c>
      <c r="P529" s="160"/>
      <c r="R529" s="161">
        <f t="shared" si="201"/>
        <v>0</v>
      </c>
      <c r="S529" s="153" t="s">
        <v>176</v>
      </c>
      <c r="T529" s="160"/>
      <c r="V529" s="161">
        <f t="shared" si="202"/>
        <v>0</v>
      </c>
      <c r="X529" s="342"/>
      <c r="Y529" s="342"/>
      <c r="Z529" s="342"/>
    </row>
    <row r="530" spans="1:26" ht="15" customHeight="1">
      <c r="A530" s="153">
        <v>520</v>
      </c>
      <c r="B530" s="153">
        <f t="shared" si="198"/>
        <v>5</v>
      </c>
      <c r="C530" s="154">
        <v>62113</v>
      </c>
      <c r="D530" s="154" t="s">
        <v>1421</v>
      </c>
      <c r="F530" s="158" t="s">
        <v>176</v>
      </c>
      <c r="G530" s="158"/>
      <c r="H530" s="158" t="s">
        <v>176</v>
      </c>
      <c r="I530" s="163">
        <v>62113</v>
      </c>
      <c r="J530" s="158" t="s">
        <v>176</v>
      </c>
      <c r="K530" s="158" t="s">
        <v>176</v>
      </c>
      <c r="L530" s="158" t="s">
        <v>176</v>
      </c>
      <c r="M530" s="158" t="s">
        <v>176</v>
      </c>
      <c r="N530" s="158"/>
      <c r="O530" s="163" t="s">
        <v>583</v>
      </c>
      <c r="P530" s="160"/>
      <c r="R530" s="161">
        <f>P530-R531-R532</f>
        <v>0</v>
      </c>
      <c r="S530" s="153" t="s">
        <v>176</v>
      </c>
      <c r="T530" s="160"/>
      <c r="V530" s="161">
        <f>T530+V531+V532</f>
        <v>0</v>
      </c>
      <c r="X530" s="342"/>
      <c r="Y530" s="342"/>
      <c r="Z530" s="342"/>
    </row>
    <row r="531" spans="1:26" ht="15" hidden="1" customHeight="1">
      <c r="A531" s="153">
        <v>521</v>
      </c>
      <c r="B531" s="153">
        <f t="shared" si="198"/>
        <v>6</v>
      </c>
      <c r="C531" s="154">
        <v>621131</v>
      </c>
      <c r="F531" s="158" t="s">
        <v>176</v>
      </c>
      <c r="G531" s="158"/>
      <c r="H531" s="158" t="s">
        <v>176</v>
      </c>
      <c r="I531" s="158" t="s">
        <v>176</v>
      </c>
      <c r="J531" s="165">
        <v>621131</v>
      </c>
      <c r="K531" s="158" t="s">
        <v>176</v>
      </c>
      <c r="L531" s="158" t="s">
        <v>176</v>
      </c>
      <c r="M531" s="158" t="s">
        <v>176</v>
      </c>
      <c r="N531" s="158" t="s">
        <v>1422</v>
      </c>
      <c r="O531" s="165" t="s">
        <v>584</v>
      </c>
      <c r="P531" s="160"/>
      <c r="R531" s="161">
        <f>P531</f>
        <v>0</v>
      </c>
      <c r="S531" s="153" t="s">
        <v>176</v>
      </c>
      <c r="T531" s="160"/>
      <c r="V531" s="161">
        <f>T531</f>
        <v>0</v>
      </c>
      <c r="X531" s="342"/>
      <c r="Y531" s="342"/>
      <c r="Z531" s="342"/>
    </row>
    <row r="532" spans="1:26" ht="15" hidden="1" customHeight="1">
      <c r="A532" s="153">
        <v>522</v>
      </c>
      <c r="B532" s="153">
        <f t="shared" si="198"/>
        <v>6</v>
      </c>
      <c r="C532" s="154">
        <v>621132</v>
      </c>
      <c r="F532" s="158" t="s">
        <v>176</v>
      </c>
      <c r="G532" s="158"/>
      <c r="H532" s="158" t="s">
        <v>176</v>
      </c>
      <c r="I532" s="158" t="s">
        <v>176</v>
      </c>
      <c r="J532" s="165">
        <v>621132</v>
      </c>
      <c r="K532" s="158" t="s">
        <v>176</v>
      </c>
      <c r="L532" s="158" t="s">
        <v>176</v>
      </c>
      <c r="M532" s="158" t="s">
        <v>176</v>
      </c>
      <c r="N532" s="158" t="s">
        <v>1422</v>
      </c>
      <c r="O532" s="165" t="s">
        <v>585</v>
      </c>
      <c r="P532" s="160"/>
      <c r="R532" s="161">
        <f>P532</f>
        <v>0</v>
      </c>
      <c r="S532" s="153" t="s">
        <v>176</v>
      </c>
      <c r="T532" s="160"/>
      <c r="V532" s="161">
        <f>T532</f>
        <v>0</v>
      </c>
      <c r="X532" s="342"/>
      <c r="Y532" s="342"/>
      <c r="Z532" s="342"/>
    </row>
    <row r="533" spans="1:26" ht="15" customHeight="1">
      <c r="A533" s="153">
        <v>523</v>
      </c>
      <c r="B533" s="153">
        <f t="shared" si="198"/>
        <v>5</v>
      </c>
      <c r="C533" s="154">
        <v>62114</v>
      </c>
      <c r="D533" s="154" t="s">
        <v>1421</v>
      </c>
      <c r="F533" s="158" t="s">
        <v>176</v>
      </c>
      <c r="G533" s="158"/>
      <c r="H533" s="158" t="s">
        <v>176</v>
      </c>
      <c r="I533" s="163">
        <v>62114</v>
      </c>
      <c r="J533" s="158" t="s">
        <v>176</v>
      </c>
      <c r="K533" s="158" t="s">
        <v>176</v>
      </c>
      <c r="L533" s="158" t="s">
        <v>176</v>
      </c>
      <c r="M533" s="158" t="s">
        <v>176</v>
      </c>
      <c r="N533" s="158"/>
      <c r="O533" s="163" t="s">
        <v>586</v>
      </c>
      <c r="P533" s="160"/>
      <c r="R533" s="161">
        <f>P533-R534-R535-R536-R537-R538-R539-R540-R541</f>
        <v>0</v>
      </c>
      <c r="S533" s="153" t="s">
        <v>176</v>
      </c>
      <c r="T533" s="160"/>
      <c r="V533" s="161">
        <f>T533+V534+V539+V540+V541</f>
        <v>0</v>
      </c>
      <c r="X533" s="342"/>
      <c r="Y533" s="342"/>
      <c r="Z533" s="342"/>
    </row>
    <row r="534" spans="1:26" ht="15" customHeight="1">
      <c r="A534" s="153">
        <v>524</v>
      </c>
      <c r="B534" s="153">
        <f t="shared" si="198"/>
        <v>6</v>
      </c>
      <c r="C534" s="154">
        <v>621141</v>
      </c>
      <c r="D534" s="154" t="s">
        <v>1421</v>
      </c>
      <c r="F534" s="158" t="s">
        <v>176</v>
      </c>
      <c r="G534" s="158"/>
      <c r="H534" s="158" t="s">
        <v>176</v>
      </c>
      <c r="I534" s="158" t="s">
        <v>176</v>
      </c>
      <c r="J534" s="165">
        <v>621141</v>
      </c>
      <c r="K534" s="158" t="s">
        <v>176</v>
      </c>
      <c r="L534" s="158" t="s">
        <v>176</v>
      </c>
      <c r="M534" s="158" t="s">
        <v>176</v>
      </c>
      <c r="N534" s="158"/>
      <c r="O534" s="165" t="s">
        <v>587</v>
      </c>
      <c r="P534" s="160"/>
      <c r="R534" s="161">
        <f>P534-R535-R536-R537-R538</f>
        <v>0</v>
      </c>
      <c r="S534" s="153" t="s">
        <v>176</v>
      </c>
      <c r="T534" s="160"/>
      <c r="V534" s="161">
        <f>T534+V535+V536+V537+V538</f>
        <v>0</v>
      </c>
      <c r="X534" s="342"/>
      <c r="Y534" s="342"/>
      <c r="Z534" s="342"/>
    </row>
    <row r="535" spans="1:26" ht="15" customHeight="1">
      <c r="A535" s="153">
        <v>525</v>
      </c>
      <c r="B535" s="153">
        <f t="shared" si="198"/>
        <v>7</v>
      </c>
      <c r="C535" s="154">
        <v>6211411</v>
      </c>
      <c r="D535" s="154" t="s">
        <v>1421</v>
      </c>
      <c r="F535" s="158" t="s">
        <v>176</v>
      </c>
      <c r="G535" s="158"/>
      <c r="H535" s="158" t="s">
        <v>176</v>
      </c>
      <c r="I535" s="158" t="s">
        <v>176</v>
      </c>
      <c r="J535" s="158" t="s">
        <v>176</v>
      </c>
      <c r="K535" s="166">
        <v>6211411</v>
      </c>
      <c r="L535" s="158" t="s">
        <v>176</v>
      </c>
      <c r="M535" s="158" t="s">
        <v>176</v>
      </c>
      <c r="N535" s="158"/>
      <c r="O535" s="166" t="s">
        <v>588</v>
      </c>
      <c r="P535" s="160"/>
      <c r="R535" s="161">
        <f t="shared" ref="R535:R538" si="203">P535</f>
        <v>0</v>
      </c>
      <c r="S535" s="153" t="s">
        <v>176</v>
      </c>
      <c r="T535" s="160"/>
      <c r="V535" s="161">
        <f t="shared" ref="V535:V538" si="204">T535</f>
        <v>0</v>
      </c>
      <c r="X535" s="342"/>
      <c r="Y535" s="342"/>
      <c r="Z535" s="342"/>
    </row>
    <row r="536" spans="1:26" ht="15" customHeight="1">
      <c r="A536" s="153">
        <v>526</v>
      </c>
      <c r="B536" s="153">
        <f t="shared" si="198"/>
        <v>7</v>
      </c>
      <c r="C536" s="154">
        <v>6211412</v>
      </c>
      <c r="D536" s="154" t="s">
        <v>1421</v>
      </c>
      <c r="F536" s="158" t="s">
        <v>176</v>
      </c>
      <c r="G536" s="158"/>
      <c r="H536" s="158" t="s">
        <v>176</v>
      </c>
      <c r="I536" s="158" t="s">
        <v>176</v>
      </c>
      <c r="J536" s="158" t="s">
        <v>176</v>
      </c>
      <c r="K536" s="166">
        <v>6211412</v>
      </c>
      <c r="L536" s="158" t="s">
        <v>176</v>
      </c>
      <c r="M536" s="158" t="s">
        <v>176</v>
      </c>
      <c r="N536" s="158"/>
      <c r="O536" s="166" t="s">
        <v>589</v>
      </c>
      <c r="P536" s="160"/>
      <c r="R536" s="161">
        <f t="shared" si="203"/>
        <v>0</v>
      </c>
      <c r="S536" s="153" t="s">
        <v>176</v>
      </c>
      <c r="T536" s="160"/>
      <c r="V536" s="161">
        <f t="shared" si="204"/>
        <v>0</v>
      </c>
      <c r="X536" s="342"/>
      <c r="Y536" s="342"/>
      <c r="Z536" s="342"/>
    </row>
    <row r="537" spans="1:26" ht="15" customHeight="1">
      <c r="A537" s="153">
        <v>527</v>
      </c>
      <c r="B537" s="153">
        <f t="shared" si="198"/>
        <v>7</v>
      </c>
      <c r="C537" s="154">
        <v>6211413</v>
      </c>
      <c r="D537" s="154" t="s">
        <v>1421</v>
      </c>
      <c r="F537" s="158" t="s">
        <v>176</v>
      </c>
      <c r="G537" s="158"/>
      <c r="H537" s="158" t="s">
        <v>176</v>
      </c>
      <c r="I537" s="158" t="s">
        <v>176</v>
      </c>
      <c r="J537" s="158" t="s">
        <v>176</v>
      </c>
      <c r="K537" s="166">
        <v>6211413</v>
      </c>
      <c r="L537" s="158" t="s">
        <v>176</v>
      </c>
      <c r="M537" s="158" t="s">
        <v>176</v>
      </c>
      <c r="N537" s="158"/>
      <c r="O537" s="166" t="s">
        <v>590</v>
      </c>
      <c r="P537" s="160"/>
      <c r="R537" s="161">
        <f t="shared" si="203"/>
        <v>0</v>
      </c>
      <c r="S537" s="153" t="s">
        <v>176</v>
      </c>
      <c r="T537" s="160"/>
      <c r="V537" s="161">
        <f t="shared" si="204"/>
        <v>0</v>
      </c>
      <c r="X537" s="342"/>
      <c r="Y537" s="342"/>
      <c r="Z537" s="342"/>
    </row>
    <row r="538" spans="1:26" ht="15" customHeight="1">
      <c r="A538" s="153">
        <v>528</v>
      </c>
      <c r="B538" s="153">
        <f t="shared" si="198"/>
        <v>7</v>
      </c>
      <c r="C538" s="154">
        <v>6211418</v>
      </c>
      <c r="D538" s="154" t="s">
        <v>1421</v>
      </c>
      <c r="F538" s="158" t="s">
        <v>176</v>
      </c>
      <c r="G538" s="158"/>
      <c r="H538" s="158" t="s">
        <v>176</v>
      </c>
      <c r="I538" s="158" t="s">
        <v>176</v>
      </c>
      <c r="J538" s="158" t="s">
        <v>176</v>
      </c>
      <c r="K538" s="166">
        <v>6211418</v>
      </c>
      <c r="L538" s="158" t="s">
        <v>176</v>
      </c>
      <c r="M538" s="158" t="s">
        <v>176</v>
      </c>
      <c r="N538" s="158"/>
      <c r="O538" s="166" t="s">
        <v>591</v>
      </c>
      <c r="P538" s="160"/>
      <c r="R538" s="161">
        <f t="shared" si="203"/>
        <v>0</v>
      </c>
      <c r="S538" s="153" t="s">
        <v>176</v>
      </c>
      <c r="T538" s="160"/>
      <c r="V538" s="161">
        <f t="shared" si="204"/>
        <v>0</v>
      </c>
      <c r="X538" s="342"/>
      <c r="Y538" s="342"/>
      <c r="Z538" s="342"/>
    </row>
    <row r="539" spans="1:26" ht="15" customHeight="1">
      <c r="A539" s="153">
        <v>529</v>
      </c>
      <c r="B539" s="153">
        <f t="shared" si="198"/>
        <v>6</v>
      </c>
      <c r="C539" s="154">
        <v>621142</v>
      </c>
      <c r="D539" s="154" t="s">
        <v>1421</v>
      </c>
      <c r="F539" s="158" t="s">
        <v>176</v>
      </c>
      <c r="G539" s="158"/>
      <c r="H539" s="158" t="s">
        <v>176</v>
      </c>
      <c r="I539" s="158" t="s">
        <v>176</v>
      </c>
      <c r="J539" s="165">
        <v>621142</v>
      </c>
      <c r="K539" s="158" t="s">
        <v>176</v>
      </c>
      <c r="L539" s="158" t="s">
        <v>176</v>
      </c>
      <c r="M539" s="158" t="s">
        <v>176</v>
      </c>
      <c r="N539" s="158"/>
      <c r="O539" s="165" t="s">
        <v>592</v>
      </c>
      <c r="P539" s="160"/>
      <c r="R539" s="161">
        <f>P539</f>
        <v>0</v>
      </c>
      <c r="S539" s="153" t="s">
        <v>176</v>
      </c>
      <c r="T539" s="160"/>
      <c r="V539" s="161">
        <f>T539</f>
        <v>0</v>
      </c>
      <c r="X539" s="342"/>
      <c r="Y539" s="342"/>
      <c r="Z539" s="342"/>
    </row>
    <row r="540" spans="1:26" ht="15" customHeight="1">
      <c r="A540" s="153">
        <v>530</v>
      </c>
      <c r="B540" s="153">
        <f t="shared" si="198"/>
        <v>6</v>
      </c>
      <c r="C540" s="154">
        <v>621143</v>
      </c>
      <c r="D540" s="154" t="s">
        <v>1421</v>
      </c>
      <c r="F540" s="158" t="s">
        <v>176</v>
      </c>
      <c r="G540" s="158"/>
      <c r="H540" s="158" t="s">
        <v>176</v>
      </c>
      <c r="I540" s="158" t="s">
        <v>176</v>
      </c>
      <c r="J540" s="165">
        <v>621143</v>
      </c>
      <c r="K540" s="158" t="s">
        <v>176</v>
      </c>
      <c r="L540" s="158" t="s">
        <v>176</v>
      </c>
      <c r="M540" s="158" t="s">
        <v>176</v>
      </c>
      <c r="N540" s="158"/>
      <c r="O540" s="165" t="s">
        <v>593</v>
      </c>
      <c r="P540" s="160"/>
      <c r="R540" s="161">
        <f t="shared" ref="R540:R541" si="205">P540</f>
        <v>0</v>
      </c>
      <c r="S540" s="153" t="s">
        <v>176</v>
      </c>
      <c r="T540" s="160"/>
      <c r="V540" s="161">
        <f t="shared" ref="V540:V541" si="206">T540</f>
        <v>0</v>
      </c>
      <c r="X540" s="342"/>
      <c r="Y540" s="342"/>
      <c r="Z540" s="342"/>
    </row>
    <row r="541" spans="1:26" ht="15" customHeight="1">
      <c r="A541" s="153">
        <v>531</v>
      </c>
      <c r="B541" s="153">
        <f t="shared" si="198"/>
        <v>6</v>
      </c>
      <c r="C541" s="154">
        <v>621148</v>
      </c>
      <c r="D541" s="154" t="s">
        <v>1421</v>
      </c>
      <c r="F541" s="158" t="s">
        <v>176</v>
      </c>
      <c r="G541" s="158"/>
      <c r="H541" s="158" t="s">
        <v>176</v>
      </c>
      <c r="I541" s="158" t="s">
        <v>176</v>
      </c>
      <c r="J541" s="165">
        <v>621148</v>
      </c>
      <c r="K541" s="158" t="s">
        <v>176</v>
      </c>
      <c r="L541" s="158" t="s">
        <v>176</v>
      </c>
      <c r="M541" s="158" t="s">
        <v>176</v>
      </c>
      <c r="N541" s="158"/>
      <c r="O541" s="165" t="s">
        <v>594</v>
      </c>
      <c r="P541" s="160"/>
      <c r="R541" s="161">
        <f t="shared" si="205"/>
        <v>0</v>
      </c>
      <c r="S541" s="153" t="s">
        <v>176</v>
      </c>
      <c r="T541" s="160"/>
      <c r="V541" s="161">
        <f t="shared" si="206"/>
        <v>0</v>
      </c>
      <c r="X541" s="342"/>
      <c r="Y541" s="342"/>
      <c r="Z541" s="342"/>
    </row>
    <row r="542" spans="1:26" ht="15" customHeight="1">
      <c r="A542" s="153">
        <v>532</v>
      </c>
      <c r="B542" s="153">
        <f t="shared" si="198"/>
        <v>5</v>
      </c>
      <c r="C542" s="154">
        <v>62115</v>
      </c>
      <c r="D542" s="154" t="s">
        <v>1421</v>
      </c>
      <c r="F542" s="158" t="s">
        <v>176</v>
      </c>
      <c r="G542" s="158"/>
      <c r="H542" s="158" t="s">
        <v>176</v>
      </c>
      <c r="I542" s="163">
        <v>62115</v>
      </c>
      <c r="J542" s="158" t="s">
        <v>176</v>
      </c>
      <c r="K542" s="158" t="s">
        <v>176</v>
      </c>
      <c r="L542" s="158" t="s">
        <v>176</v>
      </c>
      <c r="M542" s="158" t="s">
        <v>176</v>
      </c>
      <c r="N542" s="158"/>
      <c r="O542" s="163" t="s">
        <v>595</v>
      </c>
      <c r="P542" s="160"/>
      <c r="R542" s="161">
        <f>P542</f>
        <v>0</v>
      </c>
      <c r="S542" s="153" t="s">
        <v>176</v>
      </c>
      <c r="T542" s="160"/>
      <c r="V542" s="161">
        <f>T542</f>
        <v>0</v>
      </c>
      <c r="X542" s="342"/>
      <c r="Y542" s="342"/>
      <c r="Z542" s="342"/>
    </row>
    <row r="543" spans="1:26" ht="15" customHeight="1">
      <c r="A543" s="153">
        <v>533</v>
      </c>
      <c r="B543" s="153">
        <f t="shared" si="198"/>
        <v>5</v>
      </c>
      <c r="C543" s="154">
        <v>62116</v>
      </c>
      <c r="D543" s="154" t="s">
        <v>1421</v>
      </c>
      <c r="F543" s="158" t="s">
        <v>176</v>
      </c>
      <c r="G543" s="158"/>
      <c r="H543" s="158" t="s">
        <v>176</v>
      </c>
      <c r="I543" s="163">
        <v>62116</v>
      </c>
      <c r="J543" s="158" t="s">
        <v>176</v>
      </c>
      <c r="K543" s="158" t="s">
        <v>176</v>
      </c>
      <c r="L543" s="158" t="s">
        <v>176</v>
      </c>
      <c r="M543" s="158" t="s">
        <v>176</v>
      </c>
      <c r="N543" s="158"/>
      <c r="O543" s="163" t="s">
        <v>596</v>
      </c>
      <c r="P543" s="160"/>
      <c r="R543" s="161">
        <f t="shared" ref="R543:R544" si="207">P543</f>
        <v>0</v>
      </c>
      <c r="S543" s="153" t="s">
        <v>176</v>
      </c>
      <c r="T543" s="160"/>
      <c r="V543" s="161">
        <f t="shared" ref="V543:V544" si="208">T543</f>
        <v>0</v>
      </c>
      <c r="X543" s="342"/>
      <c r="Y543" s="342"/>
      <c r="Z543" s="342"/>
    </row>
    <row r="544" spans="1:26" ht="15" customHeight="1">
      <c r="A544" s="153">
        <v>534</v>
      </c>
      <c r="B544" s="153">
        <f t="shared" si="198"/>
        <v>5</v>
      </c>
      <c r="C544" s="154">
        <v>62117</v>
      </c>
      <c r="D544" s="154" t="s">
        <v>1421</v>
      </c>
      <c r="F544" s="158" t="s">
        <v>176</v>
      </c>
      <c r="G544" s="158"/>
      <c r="H544" s="158" t="s">
        <v>176</v>
      </c>
      <c r="I544" s="163">
        <v>62117</v>
      </c>
      <c r="J544" s="158" t="s">
        <v>176</v>
      </c>
      <c r="K544" s="158" t="s">
        <v>176</v>
      </c>
      <c r="L544" s="158" t="s">
        <v>176</v>
      </c>
      <c r="M544" s="158" t="s">
        <v>176</v>
      </c>
      <c r="N544" s="158"/>
      <c r="O544" s="163" t="s">
        <v>597</v>
      </c>
      <c r="P544" s="160"/>
      <c r="R544" s="161">
        <f t="shared" si="207"/>
        <v>0</v>
      </c>
      <c r="S544" s="153" t="s">
        <v>176</v>
      </c>
      <c r="T544" s="160"/>
      <c r="V544" s="161">
        <f t="shared" si="208"/>
        <v>0</v>
      </c>
      <c r="X544" s="342"/>
      <c r="Y544" s="342"/>
      <c r="Z544" s="342"/>
    </row>
    <row r="545" spans="1:26" ht="15" customHeight="1">
      <c r="A545" s="153">
        <v>535</v>
      </c>
      <c r="B545" s="153">
        <f t="shared" si="198"/>
        <v>4</v>
      </c>
      <c r="C545" s="154">
        <v>6218</v>
      </c>
      <c r="D545" s="154" t="s">
        <v>1421</v>
      </c>
      <c r="F545" s="158" t="s">
        <v>176</v>
      </c>
      <c r="G545" s="158"/>
      <c r="H545" s="162">
        <v>6218</v>
      </c>
      <c r="I545" s="158" t="s">
        <v>176</v>
      </c>
      <c r="J545" s="158" t="s">
        <v>176</v>
      </c>
      <c r="K545" s="158" t="s">
        <v>176</v>
      </c>
      <c r="L545" s="158" t="s">
        <v>176</v>
      </c>
      <c r="M545" s="158" t="s">
        <v>176</v>
      </c>
      <c r="N545" s="158"/>
      <c r="O545" s="162" t="s">
        <v>598</v>
      </c>
      <c r="P545" s="160"/>
      <c r="R545" s="161">
        <f>P545-R546-R547</f>
        <v>0</v>
      </c>
      <c r="S545" s="153" t="s">
        <v>176</v>
      </c>
      <c r="T545" s="160"/>
      <c r="V545" s="161">
        <f>T545+V546+V547</f>
        <v>0</v>
      </c>
      <c r="X545" s="342"/>
      <c r="Y545" s="342"/>
      <c r="Z545" s="342"/>
    </row>
    <row r="546" spans="1:26" ht="15" hidden="1" customHeight="1">
      <c r="A546" s="153">
        <v>536</v>
      </c>
      <c r="B546" s="153">
        <f t="shared" si="198"/>
        <v>5</v>
      </c>
      <c r="C546" s="154">
        <v>62181</v>
      </c>
      <c r="F546" s="158" t="s">
        <v>176</v>
      </c>
      <c r="G546" s="158"/>
      <c r="H546" s="158" t="s">
        <v>176</v>
      </c>
      <c r="I546" s="163">
        <v>62181</v>
      </c>
      <c r="J546" s="158" t="s">
        <v>176</v>
      </c>
      <c r="K546" s="158" t="s">
        <v>176</v>
      </c>
      <c r="L546" s="158" t="s">
        <v>176</v>
      </c>
      <c r="M546" s="158" t="s">
        <v>176</v>
      </c>
      <c r="N546" s="158" t="s">
        <v>1422</v>
      </c>
      <c r="O546" s="163" t="s">
        <v>599</v>
      </c>
      <c r="P546" s="160"/>
      <c r="R546" s="161">
        <f t="shared" ref="R546:R547" si="209">P546</f>
        <v>0</v>
      </c>
      <c r="S546" s="153" t="s">
        <v>176</v>
      </c>
      <c r="T546" s="160"/>
      <c r="V546" s="161">
        <f t="shared" ref="V546:V547" si="210">T546</f>
        <v>0</v>
      </c>
      <c r="X546" s="342"/>
      <c r="Y546" s="342"/>
      <c r="Z546" s="342"/>
    </row>
    <row r="547" spans="1:26" ht="15" hidden="1" customHeight="1">
      <c r="A547" s="153">
        <v>537</v>
      </c>
      <c r="B547" s="153">
        <f t="shared" si="198"/>
        <v>5</v>
      </c>
      <c r="C547" s="154">
        <v>62188</v>
      </c>
      <c r="F547" s="158" t="s">
        <v>176</v>
      </c>
      <c r="G547" s="158"/>
      <c r="H547" s="158" t="s">
        <v>176</v>
      </c>
      <c r="I547" s="163">
        <v>62188</v>
      </c>
      <c r="J547" s="158" t="s">
        <v>176</v>
      </c>
      <c r="K547" s="158" t="s">
        <v>176</v>
      </c>
      <c r="L547" s="158" t="s">
        <v>176</v>
      </c>
      <c r="M547" s="158" t="s">
        <v>176</v>
      </c>
      <c r="N547" s="158" t="s">
        <v>1422</v>
      </c>
      <c r="O547" s="163" t="s">
        <v>598</v>
      </c>
      <c r="P547" s="160"/>
      <c r="R547" s="161">
        <f t="shared" si="209"/>
        <v>0</v>
      </c>
      <c r="S547" s="153" t="s">
        <v>176</v>
      </c>
      <c r="T547" s="160"/>
      <c r="V547" s="161">
        <f t="shared" si="210"/>
        <v>0</v>
      </c>
      <c r="X547" s="342"/>
      <c r="Y547" s="342"/>
      <c r="Z547" s="342"/>
    </row>
    <row r="548" spans="1:26" ht="15" customHeight="1">
      <c r="A548" s="153">
        <v>538</v>
      </c>
      <c r="B548" s="153">
        <f t="shared" si="198"/>
        <v>4</v>
      </c>
      <c r="C548" s="154">
        <v>6219</v>
      </c>
      <c r="D548" s="154" t="s">
        <v>1421</v>
      </c>
      <c r="F548" s="158" t="s">
        <v>176</v>
      </c>
      <c r="G548" s="158"/>
      <c r="H548" s="162">
        <v>6219</v>
      </c>
      <c r="I548" s="158" t="s">
        <v>176</v>
      </c>
      <c r="J548" s="158" t="s">
        <v>176</v>
      </c>
      <c r="K548" s="158" t="s">
        <v>176</v>
      </c>
      <c r="L548" s="158" t="s">
        <v>176</v>
      </c>
      <c r="M548" s="158" t="s">
        <v>176</v>
      </c>
      <c r="N548" s="158"/>
      <c r="O548" s="162" t="s">
        <v>600</v>
      </c>
      <c r="P548" s="160"/>
      <c r="R548" s="161">
        <f>P548-R549-R550-R551</f>
        <v>0</v>
      </c>
      <c r="S548" s="153" t="s">
        <v>176</v>
      </c>
      <c r="T548" s="160"/>
      <c r="V548" s="161">
        <f>T548+V549+V550+V551</f>
        <v>0</v>
      </c>
      <c r="X548" s="342"/>
      <c r="Y548" s="342"/>
      <c r="Z548" s="342"/>
    </row>
    <row r="549" spans="1:26" ht="15" customHeight="1">
      <c r="A549" s="153">
        <v>539</v>
      </c>
      <c r="B549" s="153">
        <f t="shared" si="198"/>
        <v>5</v>
      </c>
      <c r="C549" s="154">
        <v>62191</v>
      </c>
      <c r="D549" s="154" t="s">
        <v>1421</v>
      </c>
      <c r="F549" s="158" t="s">
        <v>176</v>
      </c>
      <c r="G549" s="158"/>
      <c r="H549" s="158" t="s">
        <v>176</v>
      </c>
      <c r="I549" s="163">
        <v>62191</v>
      </c>
      <c r="J549" s="158" t="s">
        <v>176</v>
      </c>
      <c r="K549" s="158" t="s">
        <v>176</v>
      </c>
      <c r="L549" s="158" t="s">
        <v>176</v>
      </c>
      <c r="M549" s="158" t="s">
        <v>176</v>
      </c>
      <c r="N549" s="158"/>
      <c r="O549" s="163" t="s">
        <v>601</v>
      </c>
      <c r="P549" s="160"/>
      <c r="R549" s="161">
        <f t="shared" ref="R549:R551" si="211">P549</f>
        <v>0</v>
      </c>
      <c r="S549" s="153" t="s">
        <v>176</v>
      </c>
      <c r="T549" s="160"/>
      <c r="V549" s="161">
        <f t="shared" ref="V549:V551" si="212">T549</f>
        <v>0</v>
      </c>
      <c r="X549" s="342"/>
      <c r="Y549" s="342"/>
      <c r="Z549" s="342"/>
    </row>
    <row r="550" spans="1:26" ht="15" customHeight="1">
      <c r="A550" s="153">
        <v>540</v>
      </c>
      <c r="B550" s="153">
        <f t="shared" si="198"/>
        <v>5</v>
      </c>
      <c r="C550" s="154">
        <v>62192</v>
      </c>
      <c r="D550" s="154" t="s">
        <v>1421</v>
      </c>
      <c r="F550" s="158" t="s">
        <v>176</v>
      </c>
      <c r="G550" s="158"/>
      <c r="H550" s="158" t="s">
        <v>176</v>
      </c>
      <c r="I550" s="163">
        <v>62192</v>
      </c>
      <c r="J550" s="158" t="s">
        <v>176</v>
      </c>
      <c r="K550" s="158" t="s">
        <v>176</v>
      </c>
      <c r="L550" s="158" t="s">
        <v>176</v>
      </c>
      <c r="M550" s="158" t="s">
        <v>176</v>
      </c>
      <c r="N550" s="158"/>
      <c r="O550" s="163" t="s">
        <v>602</v>
      </c>
      <c r="P550" s="160"/>
      <c r="R550" s="161">
        <f t="shared" si="211"/>
        <v>0</v>
      </c>
      <c r="S550" s="153" t="s">
        <v>176</v>
      </c>
      <c r="T550" s="160"/>
      <c r="V550" s="161">
        <f t="shared" si="212"/>
        <v>0</v>
      </c>
      <c r="X550" s="342"/>
      <c r="Y550" s="342"/>
      <c r="Z550" s="342"/>
    </row>
    <row r="551" spans="1:26" ht="15" customHeight="1">
      <c r="A551" s="153">
        <v>541</v>
      </c>
      <c r="B551" s="153">
        <f t="shared" si="198"/>
        <v>5</v>
      </c>
      <c r="C551" s="154">
        <v>62193</v>
      </c>
      <c r="D551" s="154" t="s">
        <v>1421</v>
      </c>
      <c r="F551" s="158" t="s">
        <v>176</v>
      </c>
      <c r="G551" s="158"/>
      <c r="H551" s="158" t="s">
        <v>176</v>
      </c>
      <c r="I551" s="163">
        <v>62193</v>
      </c>
      <c r="J551" s="158" t="s">
        <v>176</v>
      </c>
      <c r="K551" s="158" t="s">
        <v>176</v>
      </c>
      <c r="L551" s="158" t="s">
        <v>176</v>
      </c>
      <c r="M551" s="158" t="s">
        <v>176</v>
      </c>
      <c r="N551" s="158"/>
      <c r="O551" s="163" t="s">
        <v>603</v>
      </c>
      <c r="P551" s="160"/>
      <c r="R551" s="161">
        <f t="shared" si="211"/>
        <v>0</v>
      </c>
      <c r="S551" s="153" t="s">
        <v>176</v>
      </c>
      <c r="T551" s="160"/>
      <c r="V551" s="161">
        <f t="shared" si="212"/>
        <v>0</v>
      </c>
      <c r="X551" s="342"/>
      <c r="Y551" s="342"/>
      <c r="Z551" s="342"/>
    </row>
    <row r="552" spans="1:26" ht="15" customHeight="1">
      <c r="A552" s="153">
        <v>542</v>
      </c>
      <c r="B552" s="153">
        <f t="shared" si="198"/>
        <v>3</v>
      </c>
      <c r="C552" s="154">
        <v>622</v>
      </c>
      <c r="D552" s="154" t="s">
        <v>1421</v>
      </c>
      <c r="F552" s="158" t="s">
        <v>176</v>
      </c>
      <c r="G552" s="159">
        <v>622</v>
      </c>
      <c r="H552" s="158" t="s">
        <v>176</v>
      </c>
      <c r="I552" s="158" t="s">
        <v>176</v>
      </c>
      <c r="J552" s="158" t="s">
        <v>176</v>
      </c>
      <c r="K552" s="158" t="s">
        <v>176</v>
      </c>
      <c r="L552" s="158" t="s">
        <v>176</v>
      </c>
      <c r="M552" s="158" t="s">
        <v>176</v>
      </c>
      <c r="N552" s="158"/>
      <c r="O552" s="159" t="s">
        <v>604</v>
      </c>
      <c r="P552" s="160"/>
      <c r="R552" s="161">
        <f>P552-SUM(R553:R555)</f>
        <v>0</v>
      </c>
      <c r="S552" s="153" t="s">
        <v>176</v>
      </c>
      <c r="T552" s="160"/>
      <c r="V552" s="161">
        <f>T552+V553+V554+V555</f>
        <v>0</v>
      </c>
      <c r="X552" s="342"/>
      <c r="Y552" s="342"/>
      <c r="Z552" s="342"/>
    </row>
    <row r="553" spans="1:26" ht="15" customHeight="1">
      <c r="A553" s="153">
        <v>543</v>
      </c>
      <c r="B553" s="153">
        <f t="shared" si="198"/>
        <v>4</v>
      </c>
      <c r="C553" s="154">
        <v>6221</v>
      </c>
      <c r="D553" s="154" t="s">
        <v>1421</v>
      </c>
      <c r="F553" s="158" t="s">
        <v>176</v>
      </c>
      <c r="G553" s="158"/>
      <c r="H553" s="162">
        <v>6221</v>
      </c>
      <c r="I553" s="158" t="s">
        <v>176</v>
      </c>
      <c r="J553" s="158" t="s">
        <v>176</v>
      </c>
      <c r="K553" s="158" t="s">
        <v>176</v>
      </c>
      <c r="L553" s="158" t="s">
        <v>176</v>
      </c>
      <c r="M553" s="158" t="s">
        <v>176</v>
      </c>
      <c r="N553" s="158"/>
      <c r="O553" s="162" t="s">
        <v>605</v>
      </c>
      <c r="P553" s="160"/>
      <c r="R553" s="161">
        <f>P553</f>
        <v>0</v>
      </c>
      <c r="S553" s="153" t="s">
        <v>176</v>
      </c>
      <c r="T553" s="160"/>
      <c r="V553" s="161">
        <f>T553</f>
        <v>0</v>
      </c>
      <c r="X553" s="342"/>
      <c r="Y553" s="342"/>
      <c r="Z553" s="342"/>
    </row>
    <row r="554" spans="1:26" ht="15" customHeight="1">
      <c r="A554" s="153">
        <v>544</v>
      </c>
      <c r="B554" s="153">
        <f t="shared" si="198"/>
        <v>4</v>
      </c>
      <c r="C554" s="154">
        <v>6222</v>
      </c>
      <c r="D554" s="154" t="s">
        <v>1421</v>
      </c>
      <c r="F554" s="158" t="s">
        <v>176</v>
      </c>
      <c r="G554" s="158"/>
      <c r="H554" s="162">
        <v>6222</v>
      </c>
      <c r="I554" s="158" t="s">
        <v>176</v>
      </c>
      <c r="J554" s="158" t="s">
        <v>176</v>
      </c>
      <c r="K554" s="158" t="s">
        <v>176</v>
      </c>
      <c r="L554" s="158" t="s">
        <v>176</v>
      </c>
      <c r="M554" s="158" t="s">
        <v>176</v>
      </c>
      <c r="N554" s="158" t="s">
        <v>1423</v>
      </c>
      <c r="O554" s="162" t="s">
        <v>606</v>
      </c>
      <c r="P554" s="160"/>
      <c r="R554" s="161">
        <f t="shared" ref="R554:R555" si="213">P554</f>
        <v>0</v>
      </c>
      <c r="S554" s="153" t="s">
        <v>176</v>
      </c>
      <c r="T554" s="160"/>
      <c r="V554" s="161">
        <f t="shared" ref="V554:V555" si="214">T554</f>
        <v>0</v>
      </c>
      <c r="X554" s="343"/>
      <c r="Y554" s="344"/>
      <c r="Z554" s="345"/>
    </row>
    <row r="555" spans="1:26" ht="15" customHeight="1">
      <c r="A555" s="153">
        <v>545</v>
      </c>
      <c r="B555" s="153">
        <f t="shared" si="198"/>
        <v>4</v>
      </c>
      <c r="C555" s="154">
        <v>6228</v>
      </c>
      <c r="D555" s="154" t="s">
        <v>1421</v>
      </c>
      <c r="F555" s="158" t="s">
        <v>176</v>
      </c>
      <c r="G555" s="158"/>
      <c r="H555" s="162">
        <v>6228</v>
      </c>
      <c r="I555" s="158" t="s">
        <v>176</v>
      </c>
      <c r="J555" s="158" t="s">
        <v>176</v>
      </c>
      <c r="K555" s="158" t="s">
        <v>176</v>
      </c>
      <c r="L555" s="158" t="s">
        <v>176</v>
      </c>
      <c r="M555" s="158" t="s">
        <v>176</v>
      </c>
      <c r="N555" s="158" t="s">
        <v>1423</v>
      </c>
      <c r="O555" s="162" t="s">
        <v>607</v>
      </c>
      <c r="P555" s="160"/>
      <c r="R555" s="161">
        <f t="shared" si="213"/>
        <v>0</v>
      </c>
      <c r="S555" s="153" t="s">
        <v>176</v>
      </c>
      <c r="T555" s="160"/>
      <c r="V555" s="161">
        <f t="shared" si="214"/>
        <v>0</v>
      </c>
      <c r="X555" s="343"/>
      <c r="Y555" s="344"/>
      <c r="Z555" s="345"/>
    </row>
    <row r="556" spans="1:26" ht="15" customHeight="1">
      <c r="A556" s="153">
        <v>546</v>
      </c>
      <c r="B556" s="153">
        <f t="shared" si="198"/>
        <v>3</v>
      </c>
      <c r="C556" s="154">
        <v>623</v>
      </c>
      <c r="D556" s="154" t="s">
        <v>1421</v>
      </c>
      <c r="F556" s="158" t="s">
        <v>176</v>
      </c>
      <c r="G556" s="159">
        <v>623</v>
      </c>
      <c r="H556" s="158" t="s">
        <v>176</v>
      </c>
      <c r="I556" s="158" t="s">
        <v>176</v>
      </c>
      <c r="J556" s="158" t="s">
        <v>176</v>
      </c>
      <c r="K556" s="158" t="s">
        <v>176</v>
      </c>
      <c r="L556" s="158" t="s">
        <v>176</v>
      </c>
      <c r="M556" s="158" t="s">
        <v>176</v>
      </c>
      <c r="N556" s="158"/>
      <c r="O556" s="159" t="s">
        <v>608</v>
      </c>
      <c r="P556" s="160"/>
      <c r="R556" s="161">
        <f>P556-SUM(R557:R569)</f>
        <v>0</v>
      </c>
      <c r="S556" s="153" t="s">
        <v>176</v>
      </c>
      <c r="T556" s="160"/>
      <c r="V556" s="161">
        <f>T556+V557+V563+V564+V565+V566+V569</f>
        <v>0</v>
      </c>
      <c r="X556" s="342"/>
      <c r="Y556" s="342"/>
      <c r="Z556" s="342"/>
    </row>
    <row r="557" spans="1:26" ht="15" hidden="1" customHeight="1">
      <c r="A557" s="153">
        <v>547</v>
      </c>
      <c r="B557" s="153">
        <f t="shared" si="198"/>
        <v>4</v>
      </c>
      <c r="C557" s="154">
        <v>6231</v>
      </c>
      <c r="F557" s="158" t="s">
        <v>176</v>
      </c>
      <c r="G557" s="158"/>
      <c r="H557" s="162">
        <v>6231</v>
      </c>
      <c r="I557" s="158" t="s">
        <v>176</v>
      </c>
      <c r="J557" s="158" t="s">
        <v>176</v>
      </c>
      <c r="K557" s="158" t="s">
        <v>176</v>
      </c>
      <c r="L557" s="158" t="s">
        <v>176</v>
      </c>
      <c r="M557" s="158" t="s">
        <v>176</v>
      </c>
      <c r="N557" s="158" t="s">
        <v>1422</v>
      </c>
      <c r="O557" s="162" t="s">
        <v>609</v>
      </c>
      <c r="P557" s="160"/>
      <c r="R557" s="161">
        <f>P557-R558-R559-R560-R561-R562</f>
        <v>0</v>
      </c>
      <c r="S557" s="153" t="s">
        <v>176</v>
      </c>
      <c r="T557" s="160"/>
      <c r="V557" s="161">
        <f>T557+V558+V559+V562</f>
        <v>0</v>
      </c>
      <c r="X557" s="342"/>
      <c r="Y557" s="342"/>
      <c r="Z557" s="342"/>
    </row>
    <row r="558" spans="1:26" ht="15" hidden="1" customHeight="1">
      <c r="A558" s="153">
        <v>548</v>
      </c>
      <c r="B558" s="153">
        <f t="shared" si="198"/>
        <v>5</v>
      </c>
      <c r="C558" s="154">
        <v>62311</v>
      </c>
      <c r="F558" s="158" t="s">
        <v>176</v>
      </c>
      <c r="G558" s="158"/>
      <c r="H558" s="158" t="s">
        <v>176</v>
      </c>
      <c r="I558" s="163">
        <v>62311</v>
      </c>
      <c r="J558" s="158" t="s">
        <v>176</v>
      </c>
      <c r="K558" s="158" t="s">
        <v>176</v>
      </c>
      <c r="L558" s="158" t="s">
        <v>176</v>
      </c>
      <c r="M558" s="158" t="s">
        <v>176</v>
      </c>
      <c r="N558" s="158" t="s">
        <v>1422</v>
      </c>
      <c r="O558" s="163" t="s">
        <v>610</v>
      </c>
      <c r="P558" s="160"/>
      <c r="R558" s="161">
        <f>P558</f>
        <v>0</v>
      </c>
      <c r="S558" s="153" t="s">
        <v>176</v>
      </c>
      <c r="T558" s="160"/>
      <c r="V558" s="161">
        <f>T558</f>
        <v>0</v>
      </c>
      <c r="X558" s="342"/>
      <c r="Y558" s="342"/>
      <c r="Z558" s="342"/>
    </row>
    <row r="559" spans="1:26" ht="15" hidden="1" customHeight="1">
      <c r="A559" s="153">
        <v>549</v>
      </c>
      <c r="B559" s="153">
        <f t="shared" si="198"/>
        <v>5</v>
      </c>
      <c r="C559" s="154">
        <v>62312</v>
      </c>
      <c r="F559" s="158" t="s">
        <v>176</v>
      </c>
      <c r="G559" s="158"/>
      <c r="H559" s="158" t="s">
        <v>176</v>
      </c>
      <c r="I559" s="163">
        <v>62312</v>
      </c>
      <c r="J559" s="158" t="s">
        <v>176</v>
      </c>
      <c r="K559" s="158" t="s">
        <v>176</v>
      </c>
      <c r="L559" s="158" t="s">
        <v>176</v>
      </c>
      <c r="M559" s="158" t="s">
        <v>176</v>
      </c>
      <c r="N559" s="158" t="s">
        <v>1422</v>
      </c>
      <c r="O559" s="163" t="s">
        <v>611</v>
      </c>
      <c r="P559" s="160"/>
      <c r="R559" s="161">
        <f>P559-R560-R561</f>
        <v>0</v>
      </c>
      <c r="S559" s="153" t="s">
        <v>176</v>
      </c>
      <c r="T559" s="160"/>
      <c r="V559" s="161">
        <f>T559+V560+V561</f>
        <v>0</v>
      </c>
      <c r="X559" s="342"/>
      <c r="Y559" s="342"/>
      <c r="Z559" s="342"/>
    </row>
    <row r="560" spans="1:26" ht="15" hidden="1" customHeight="1">
      <c r="A560" s="153">
        <v>550</v>
      </c>
      <c r="B560" s="153">
        <f t="shared" si="198"/>
        <v>6</v>
      </c>
      <c r="C560" s="154">
        <v>623121</v>
      </c>
      <c r="F560" s="158" t="s">
        <v>176</v>
      </c>
      <c r="G560" s="158"/>
      <c r="H560" s="158" t="s">
        <v>176</v>
      </c>
      <c r="I560" s="158" t="s">
        <v>176</v>
      </c>
      <c r="J560" s="165">
        <v>623121</v>
      </c>
      <c r="K560" s="158" t="s">
        <v>176</v>
      </c>
      <c r="L560" s="158" t="s">
        <v>176</v>
      </c>
      <c r="M560" s="158" t="s">
        <v>176</v>
      </c>
      <c r="N560" s="158" t="s">
        <v>1422</v>
      </c>
      <c r="O560" s="165" t="s">
        <v>611</v>
      </c>
      <c r="P560" s="160"/>
      <c r="R560" s="161">
        <f t="shared" ref="R560:R561" si="215">P560</f>
        <v>0</v>
      </c>
      <c r="S560" s="153" t="s">
        <v>176</v>
      </c>
      <c r="T560" s="160"/>
      <c r="V560" s="161">
        <f t="shared" ref="V560:V561" si="216">T560</f>
        <v>0</v>
      </c>
      <c r="X560" s="342"/>
      <c r="Y560" s="342"/>
      <c r="Z560" s="342"/>
    </row>
    <row r="561" spans="1:26" ht="15" hidden="1" customHeight="1">
      <c r="A561" s="153">
        <v>551</v>
      </c>
      <c r="B561" s="153">
        <f t="shared" si="198"/>
        <v>6</v>
      </c>
      <c r="C561" s="154">
        <v>623122</v>
      </c>
      <c r="F561" s="158" t="s">
        <v>176</v>
      </c>
      <c r="G561" s="158"/>
      <c r="H561" s="158" t="s">
        <v>176</v>
      </c>
      <c r="I561" s="158" t="s">
        <v>176</v>
      </c>
      <c r="J561" s="165">
        <v>623122</v>
      </c>
      <c r="K561" s="158" t="s">
        <v>176</v>
      </c>
      <c r="L561" s="158" t="s">
        <v>176</v>
      </c>
      <c r="M561" s="158" t="s">
        <v>176</v>
      </c>
      <c r="N561" s="158" t="s">
        <v>1422</v>
      </c>
      <c r="O561" s="165" t="s">
        <v>612</v>
      </c>
      <c r="P561" s="160"/>
      <c r="R561" s="161">
        <f t="shared" si="215"/>
        <v>0</v>
      </c>
      <c r="S561" s="153" t="s">
        <v>176</v>
      </c>
      <c r="T561" s="160"/>
      <c r="V561" s="161">
        <f t="shared" si="216"/>
        <v>0</v>
      </c>
      <c r="X561" s="342"/>
      <c r="Y561" s="342"/>
      <c r="Z561" s="342"/>
    </row>
    <row r="562" spans="1:26" ht="15" hidden="1" customHeight="1">
      <c r="A562" s="153">
        <v>552</v>
      </c>
      <c r="B562" s="153">
        <f t="shared" si="198"/>
        <v>5</v>
      </c>
      <c r="C562" s="154">
        <v>62318</v>
      </c>
      <c r="F562" s="158" t="s">
        <v>176</v>
      </c>
      <c r="G562" s="158"/>
      <c r="H562" s="158" t="s">
        <v>176</v>
      </c>
      <c r="I562" s="163">
        <v>62318</v>
      </c>
      <c r="J562" s="158" t="s">
        <v>176</v>
      </c>
      <c r="K562" s="158" t="s">
        <v>176</v>
      </c>
      <c r="L562" s="158" t="s">
        <v>176</v>
      </c>
      <c r="M562" s="158" t="s">
        <v>176</v>
      </c>
      <c r="N562" s="158" t="s">
        <v>1422</v>
      </c>
      <c r="O562" s="163" t="s">
        <v>613</v>
      </c>
      <c r="P562" s="160"/>
      <c r="R562" s="161">
        <f>P562</f>
        <v>0</v>
      </c>
      <c r="S562" s="153" t="s">
        <v>176</v>
      </c>
      <c r="T562" s="160"/>
      <c r="V562" s="161">
        <f>T562</f>
        <v>0</v>
      </c>
      <c r="X562" s="342"/>
      <c r="Y562" s="342"/>
      <c r="Z562" s="342"/>
    </row>
    <row r="563" spans="1:26" ht="15" hidden="1" customHeight="1">
      <c r="A563" s="153">
        <v>553</v>
      </c>
      <c r="B563" s="153">
        <f t="shared" si="198"/>
        <v>4</v>
      </c>
      <c r="C563" s="154">
        <v>6232</v>
      </c>
      <c r="F563" s="158" t="s">
        <v>176</v>
      </c>
      <c r="G563" s="158"/>
      <c r="H563" s="162">
        <v>6232</v>
      </c>
      <c r="I563" s="158" t="s">
        <v>176</v>
      </c>
      <c r="J563" s="158" t="s">
        <v>176</v>
      </c>
      <c r="K563" s="158" t="s">
        <v>176</v>
      </c>
      <c r="L563" s="158" t="s">
        <v>176</v>
      </c>
      <c r="M563" s="158" t="s">
        <v>176</v>
      </c>
      <c r="N563" s="158" t="s">
        <v>1422</v>
      </c>
      <c r="O563" s="162" t="s">
        <v>614</v>
      </c>
      <c r="P563" s="160"/>
      <c r="R563" s="161">
        <f>P563</f>
        <v>0</v>
      </c>
      <c r="S563" s="153" t="s">
        <v>176</v>
      </c>
      <c r="T563" s="160"/>
      <c r="V563" s="161">
        <f>T563</f>
        <v>0</v>
      </c>
      <c r="X563" s="342"/>
      <c r="Y563" s="342"/>
      <c r="Z563" s="342"/>
    </row>
    <row r="564" spans="1:26" ht="15" hidden="1" customHeight="1">
      <c r="A564" s="153">
        <v>554</v>
      </c>
      <c r="B564" s="153">
        <f t="shared" si="198"/>
        <v>4</v>
      </c>
      <c r="C564" s="154">
        <v>6233</v>
      </c>
      <c r="F564" s="158" t="s">
        <v>176</v>
      </c>
      <c r="G564" s="158"/>
      <c r="H564" s="162">
        <v>6233</v>
      </c>
      <c r="I564" s="158" t="s">
        <v>176</v>
      </c>
      <c r="J564" s="158" t="s">
        <v>176</v>
      </c>
      <c r="K564" s="158" t="s">
        <v>176</v>
      </c>
      <c r="L564" s="158" t="s">
        <v>176</v>
      </c>
      <c r="M564" s="158" t="s">
        <v>176</v>
      </c>
      <c r="N564" s="158" t="s">
        <v>1422</v>
      </c>
      <c r="O564" s="162" t="s">
        <v>615</v>
      </c>
      <c r="P564" s="160"/>
      <c r="R564" s="161">
        <f t="shared" ref="R564:R565" si="217">P564</f>
        <v>0</v>
      </c>
      <c r="S564" s="153" t="s">
        <v>176</v>
      </c>
      <c r="T564" s="160"/>
      <c r="V564" s="161">
        <f t="shared" ref="V564:V565" si="218">T564</f>
        <v>0</v>
      </c>
      <c r="X564" s="342"/>
      <c r="Y564" s="342"/>
      <c r="Z564" s="342"/>
    </row>
    <row r="565" spans="1:26" ht="15" hidden="1" customHeight="1">
      <c r="A565" s="153">
        <v>555</v>
      </c>
      <c r="B565" s="153">
        <f t="shared" si="198"/>
        <v>4</v>
      </c>
      <c r="C565" s="154">
        <v>6234</v>
      </c>
      <c r="F565" s="158" t="s">
        <v>176</v>
      </c>
      <c r="G565" s="158"/>
      <c r="H565" s="162">
        <v>6234</v>
      </c>
      <c r="I565" s="158" t="s">
        <v>176</v>
      </c>
      <c r="J565" s="158" t="s">
        <v>176</v>
      </c>
      <c r="K565" s="158" t="s">
        <v>176</v>
      </c>
      <c r="L565" s="158" t="s">
        <v>176</v>
      </c>
      <c r="M565" s="158" t="s">
        <v>176</v>
      </c>
      <c r="N565" s="158" t="s">
        <v>1422</v>
      </c>
      <c r="O565" s="162" t="s">
        <v>616</v>
      </c>
      <c r="P565" s="160"/>
      <c r="R565" s="161">
        <f t="shared" si="217"/>
        <v>0</v>
      </c>
      <c r="S565" s="153" t="s">
        <v>176</v>
      </c>
      <c r="T565" s="160"/>
      <c r="V565" s="161">
        <f t="shared" si="218"/>
        <v>0</v>
      </c>
      <c r="X565" s="342"/>
      <c r="Y565" s="342"/>
      <c r="Z565" s="342"/>
    </row>
    <row r="566" spans="1:26" ht="15" hidden="1" customHeight="1">
      <c r="A566" s="153">
        <v>556</v>
      </c>
      <c r="B566" s="153">
        <f t="shared" si="198"/>
        <v>4</v>
      </c>
      <c r="C566" s="154">
        <v>6238</v>
      </c>
      <c r="F566" s="158" t="s">
        <v>176</v>
      </c>
      <c r="G566" s="158"/>
      <c r="H566" s="162">
        <v>6238</v>
      </c>
      <c r="I566" s="158" t="s">
        <v>176</v>
      </c>
      <c r="J566" s="158" t="s">
        <v>176</v>
      </c>
      <c r="K566" s="158" t="s">
        <v>176</v>
      </c>
      <c r="L566" s="158" t="s">
        <v>176</v>
      </c>
      <c r="M566" s="158" t="s">
        <v>176</v>
      </c>
      <c r="N566" s="158" t="s">
        <v>1422</v>
      </c>
      <c r="O566" s="162" t="s">
        <v>617</v>
      </c>
      <c r="P566" s="160"/>
      <c r="R566" s="161">
        <f>P566-R567-R568</f>
        <v>0</v>
      </c>
      <c r="S566" s="153" t="s">
        <v>176</v>
      </c>
      <c r="T566" s="160"/>
      <c r="V566" s="161">
        <f>T566+V567+V568</f>
        <v>0</v>
      </c>
      <c r="X566" s="342"/>
      <c r="Y566" s="342"/>
      <c r="Z566" s="342"/>
    </row>
    <row r="567" spans="1:26" ht="15" hidden="1" customHeight="1">
      <c r="A567" s="153">
        <v>557</v>
      </c>
      <c r="B567" s="153">
        <f t="shared" si="198"/>
        <v>5</v>
      </c>
      <c r="C567" s="154">
        <v>62381</v>
      </c>
      <c r="F567" s="158" t="s">
        <v>176</v>
      </c>
      <c r="G567" s="158"/>
      <c r="H567" s="158" t="s">
        <v>176</v>
      </c>
      <c r="I567" s="163">
        <v>62381</v>
      </c>
      <c r="J567" s="158" t="s">
        <v>176</v>
      </c>
      <c r="K567" s="158" t="s">
        <v>176</v>
      </c>
      <c r="L567" s="158" t="s">
        <v>176</v>
      </c>
      <c r="M567" s="158" t="s">
        <v>176</v>
      </c>
      <c r="N567" s="158" t="s">
        <v>1422</v>
      </c>
      <c r="O567" s="163" t="s">
        <v>618</v>
      </c>
      <c r="P567" s="160"/>
      <c r="R567" s="161">
        <f t="shared" ref="R567:R568" si="219">P567</f>
        <v>0</v>
      </c>
      <c r="S567" s="153" t="s">
        <v>176</v>
      </c>
      <c r="T567" s="160"/>
      <c r="V567" s="161">
        <f t="shared" ref="V567:V568" si="220">T567</f>
        <v>0</v>
      </c>
      <c r="X567" s="342"/>
      <c r="Y567" s="342"/>
      <c r="Z567" s="342"/>
    </row>
    <row r="568" spans="1:26" ht="15" hidden="1" customHeight="1">
      <c r="A568" s="153">
        <v>558</v>
      </c>
      <c r="B568" s="153">
        <f t="shared" si="198"/>
        <v>5</v>
      </c>
      <c r="C568" s="154">
        <v>62388</v>
      </c>
      <c r="F568" s="158" t="s">
        <v>176</v>
      </c>
      <c r="G568" s="158"/>
      <c r="H568" s="158" t="s">
        <v>176</v>
      </c>
      <c r="I568" s="163">
        <v>62388</v>
      </c>
      <c r="J568" s="158" t="s">
        <v>176</v>
      </c>
      <c r="K568" s="158" t="s">
        <v>176</v>
      </c>
      <c r="L568" s="158" t="s">
        <v>176</v>
      </c>
      <c r="M568" s="158" t="s">
        <v>176</v>
      </c>
      <c r="N568" s="158" t="s">
        <v>1422</v>
      </c>
      <c r="O568" s="163" t="s">
        <v>617</v>
      </c>
      <c r="P568" s="160"/>
      <c r="R568" s="161">
        <f t="shared" si="219"/>
        <v>0</v>
      </c>
      <c r="S568" s="153" t="s">
        <v>176</v>
      </c>
      <c r="T568" s="160"/>
      <c r="V568" s="161">
        <f t="shared" si="220"/>
        <v>0</v>
      </c>
      <c r="X568" s="342"/>
      <c r="Y568" s="342"/>
      <c r="Z568" s="342"/>
    </row>
    <row r="569" spans="1:26" ht="15" hidden="1" customHeight="1">
      <c r="A569" s="153">
        <v>559</v>
      </c>
      <c r="B569" s="153">
        <f t="shared" si="198"/>
        <v>4</v>
      </c>
      <c r="C569" s="154">
        <v>6239</v>
      </c>
      <c r="F569" s="158" t="s">
        <v>176</v>
      </c>
      <c r="G569" s="158"/>
      <c r="H569" s="162">
        <v>6239</v>
      </c>
      <c r="I569" s="158" t="s">
        <v>176</v>
      </c>
      <c r="J569" s="158" t="s">
        <v>176</v>
      </c>
      <c r="K569" s="158" t="s">
        <v>176</v>
      </c>
      <c r="L569" s="158" t="s">
        <v>176</v>
      </c>
      <c r="M569" s="158" t="s">
        <v>176</v>
      </c>
      <c r="N569" s="158" t="s">
        <v>1422</v>
      </c>
      <c r="O569" s="162" t="s">
        <v>619</v>
      </c>
      <c r="P569" s="160"/>
      <c r="R569" s="161">
        <f>P569</f>
        <v>0</v>
      </c>
      <c r="S569" s="153" t="s">
        <v>176</v>
      </c>
      <c r="T569" s="160"/>
      <c r="V569" s="161">
        <f>T569</f>
        <v>0</v>
      </c>
      <c r="X569" s="342"/>
      <c r="Y569" s="342"/>
      <c r="Z569" s="342"/>
    </row>
    <row r="570" spans="1:26" ht="15" customHeight="1">
      <c r="A570" s="153">
        <v>560</v>
      </c>
      <c r="B570" s="153">
        <f t="shared" si="198"/>
        <v>3</v>
      </c>
      <c r="C570" s="154">
        <v>624</v>
      </c>
      <c r="D570" s="154" t="s">
        <v>1421</v>
      </c>
      <c r="F570" s="158" t="s">
        <v>176</v>
      </c>
      <c r="G570" s="159">
        <v>624</v>
      </c>
      <c r="H570" s="158" t="s">
        <v>176</v>
      </c>
      <c r="I570" s="158" t="s">
        <v>176</v>
      </c>
      <c r="J570" s="158" t="s">
        <v>176</v>
      </c>
      <c r="K570" s="158" t="s">
        <v>176</v>
      </c>
      <c r="L570" s="158" t="s">
        <v>176</v>
      </c>
      <c r="M570" s="158" t="s">
        <v>176</v>
      </c>
      <c r="N570" s="158"/>
      <c r="O570" s="159" t="s">
        <v>620</v>
      </c>
      <c r="P570" s="160"/>
      <c r="R570" s="161">
        <f>P570-SUM(R571:R575)</f>
        <v>0</v>
      </c>
      <c r="S570" s="153" t="s">
        <v>176</v>
      </c>
      <c r="T570" s="160"/>
      <c r="V570" s="161">
        <f>T570+V571+V572+V573+V574+V575</f>
        <v>0</v>
      </c>
      <c r="X570" s="342"/>
      <c r="Y570" s="342"/>
      <c r="Z570" s="342"/>
    </row>
    <row r="571" spans="1:26" ht="15" hidden="1" customHeight="1">
      <c r="A571" s="153">
        <v>561</v>
      </c>
      <c r="B571" s="153">
        <f t="shared" si="198"/>
        <v>4</v>
      </c>
      <c r="C571" s="154">
        <v>6241</v>
      </c>
      <c r="F571" s="158" t="s">
        <v>176</v>
      </c>
      <c r="G571" s="158"/>
      <c r="H571" s="162">
        <v>6241</v>
      </c>
      <c r="I571" s="158" t="s">
        <v>176</v>
      </c>
      <c r="J571" s="158" t="s">
        <v>176</v>
      </c>
      <c r="K571" s="158" t="s">
        <v>176</v>
      </c>
      <c r="L571" s="158" t="s">
        <v>176</v>
      </c>
      <c r="M571" s="158" t="s">
        <v>176</v>
      </c>
      <c r="N571" s="158" t="s">
        <v>1422</v>
      </c>
      <c r="O571" s="162" t="s">
        <v>621</v>
      </c>
      <c r="P571" s="160"/>
      <c r="R571" s="161">
        <f t="shared" ref="R571:R575" si="221">P571</f>
        <v>0</v>
      </c>
      <c r="S571" s="153" t="s">
        <v>176</v>
      </c>
      <c r="T571" s="160"/>
      <c r="V571" s="161">
        <f t="shared" ref="V571:V575" si="222">T571</f>
        <v>0</v>
      </c>
      <c r="X571" s="342"/>
      <c r="Y571" s="342"/>
      <c r="Z571" s="342"/>
    </row>
    <row r="572" spans="1:26" ht="15" hidden="1" customHeight="1">
      <c r="A572" s="153">
        <v>562</v>
      </c>
      <c r="B572" s="153">
        <f t="shared" si="198"/>
        <v>4</v>
      </c>
      <c r="C572" s="154">
        <v>6242</v>
      </c>
      <c r="F572" s="158" t="s">
        <v>176</v>
      </c>
      <c r="G572" s="158"/>
      <c r="H572" s="162">
        <v>6242</v>
      </c>
      <c r="I572" s="158" t="s">
        <v>176</v>
      </c>
      <c r="J572" s="158" t="s">
        <v>176</v>
      </c>
      <c r="K572" s="158" t="s">
        <v>176</v>
      </c>
      <c r="L572" s="158" t="s">
        <v>176</v>
      </c>
      <c r="M572" s="158" t="s">
        <v>176</v>
      </c>
      <c r="N572" s="158" t="s">
        <v>1422</v>
      </c>
      <c r="O572" s="162" t="s">
        <v>622</v>
      </c>
      <c r="P572" s="160"/>
      <c r="R572" s="161">
        <f t="shared" si="221"/>
        <v>0</v>
      </c>
      <c r="S572" s="153" t="s">
        <v>176</v>
      </c>
      <c r="T572" s="160"/>
      <c r="V572" s="161">
        <f t="shared" si="222"/>
        <v>0</v>
      </c>
      <c r="X572" s="342"/>
      <c r="Y572" s="342"/>
      <c r="Z572" s="342"/>
    </row>
    <row r="573" spans="1:26" ht="15" hidden="1" customHeight="1">
      <c r="A573" s="153">
        <v>563</v>
      </c>
      <c r="B573" s="153">
        <f t="shared" si="198"/>
        <v>4</v>
      </c>
      <c r="C573" s="154">
        <v>6243</v>
      </c>
      <c r="F573" s="158" t="s">
        <v>176</v>
      </c>
      <c r="G573" s="158"/>
      <c r="H573" s="162">
        <v>6243</v>
      </c>
      <c r="I573" s="158" t="s">
        <v>176</v>
      </c>
      <c r="J573" s="158" t="s">
        <v>176</v>
      </c>
      <c r="K573" s="158" t="s">
        <v>176</v>
      </c>
      <c r="L573" s="158" t="s">
        <v>176</v>
      </c>
      <c r="M573" s="158" t="s">
        <v>176</v>
      </c>
      <c r="N573" s="158" t="s">
        <v>1422</v>
      </c>
      <c r="O573" s="162" t="s">
        <v>623</v>
      </c>
      <c r="P573" s="160"/>
      <c r="R573" s="161">
        <f t="shared" si="221"/>
        <v>0</v>
      </c>
      <c r="S573" s="153" t="s">
        <v>176</v>
      </c>
      <c r="T573" s="160"/>
      <c r="V573" s="161">
        <f t="shared" si="222"/>
        <v>0</v>
      </c>
      <c r="X573" s="342"/>
      <c r="Y573" s="342"/>
      <c r="Z573" s="342"/>
    </row>
    <row r="574" spans="1:26" ht="15" hidden="1" customHeight="1">
      <c r="A574" s="153">
        <v>564</v>
      </c>
      <c r="B574" s="153">
        <f t="shared" si="198"/>
        <v>4</v>
      </c>
      <c r="C574" s="154">
        <v>6244</v>
      </c>
      <c r="F574" s="158" t="s">
        <v>176</v>
      </c>
      <c r="G574" s="158"/>
      <c r="H574" s="162">
        <v>6244</v>
      </c>
      <c r="I574" s="158" t="s">
        <v>176</v>
      </c>
      <c r="J574" s="158" t="s">
        <v>176</v>
      </c>
      <c r="K574" s="158" t="s">
        <v>176</v>
      </c>
      <c r="L574" s="158" t="s">
        <v>176</v>
      </c>
      <c r="M574" s="158" t="s">
        <v>176</v>
      </c>
      <c r="N574" s="158" t="s">
        <v>1422</v>
      </c>
      <c r="O574" s="162" t="s">
        <v>624</v>
      </c>
      <c r="P574" s="160"/>
      <c r="R574" s="161">
        <f t="shared" si="221"/>
        <v>0</v>
      </c>
      <c r="S574" s="153" t="s">
        <v>176</v>
      </c>
      <c r="T574" s="160"/>
      <c r="V574" s="161">
        <f t="shared" si="222"/>
        <v>0</v>
      </c>
      <c r="X574" s="342"/>
      <c r="Y574" s="342"/>
      <c r="Z574" s="342"/>
    </row>
    <row r="575" spans="1:26" ht="15" hidden="1" customHeight="1">
      <c r="A575" s="153">
        <v>565</v>
      </c>
      <c r="B575" s="153">
        <f t="shared" si="198"/>
        <v>4</v>
      </c>
      <c r="C575" s="154">
        <v>6245</v>
      </c>
      <c r="F575" s="158" t="s">
        <v>176</v>
      </c>
      <c r="G575" s="158"/>
      <c r="H575" s="162">
        <v>6245</v>
      </c>
      <c r="I575" s="158" t="s">
        <v>176</v>
      </c>
      <c r="J575" s="158" t="s">
        <v>176</v>
      </c>
      <c r="K575" s="158" t="s">
        <v>176</v>
      </c>
      <c r="L575" s="158" t="s">
        <v>176</v>
      </c>
      <c r="M575" s="158" t="s">
        <v>176</v>
      </c>
      <c r="N575" s="158" t="s">
        <v>1422</v>
      </c>
      <c r="O575" s="162" t="s">
        <v>625</v>
      </c>
      <c r="P575" s="160"/>
      <c r="R575" s="161">
        <f t="shared" si="221"/>
        <v>0</v>
      </c>
      <c r="S575" s="153" t="s">
        <v>176</v>
      </c>
      <c r="T575" s="160"/>
      <c r="V575" s="161">
        <f t="shared" si="222"/>
        <v>0</v>
      </c>
      <c r="X575" s="342"/>
      <c r="Y575" s="342"/>
      <c r="Z575" s="342"/>
    </row>
    <row r="576" spans="1:26" ht="15" customHeight="1">
      <c r="A576" s="153">
        <v>566</v>
      </c>
      <c r="B576" s="153">
        <f t="shared" si="198"/>
        <v>3</v>
      </c>
      <c r="C576" s="154">
        <v>628</v>
      </c>
      <c r="D576" s="154" t="s">
        <v>1421</v>
      </c>
      <c r="F576" s="158" t="s">
        <v>176</v>
      </c>
      <c r="G576" s="159">
        <v>628</v>
      </c>
      <c r="H576" s="158" t="s">
        <v>176</v>
      </c>
      <c r="I576" s="158" t="s">
        <v>176</v>
      </c>
      <c r="J576" s="158" t="s">
        <v>176</v>
      </c>
      <c r="K576" s="158" t="s">
        <v>176</v>
      </c>
      <c r="L576" s="158" t="s">
        <v>176</v>
      </c>
      <c r="M576" s="158" t="s">
        <v>176</v>
      </c>
      <c r="N576" s="158"/>
      <c r="O576" s="159" t="s">
        <v>626</v>
      </c>
      <c r="P576" s="160"/>
      <c r="R576" s="161">
        <f>P576-SUM(R577:R578)</f>
        <v>0</v>
      </c>
      <c r="S576" s="153" t="s">
        <v>176</v>
      </c>
      <c r="T576" s="160"/>
      <c r="V576" s="161">
        <f>T576+V577+V578</f>
        <v>0</v>
      </c>
      <c r="X576" s="342"/>
      <c r="Y576" s="342"/>
      <c r="Z576" s="342"/>
    </row>
    <row r="577" spans="1:26" ht="15" hidden="1" customHeight="1">
      <c r="A577" s="153">
        <v>567</v>
      </c>
      <c r="B577" s="153">
        <f t="shared" si="198"/>
        <v>4</v>
      </c>
      <c r="C577" s="154">
        <v>6281</v>
      </c>
      <c r="F577" s="158" t="s">
        <v>176</v>
      </c>
      <c r="G577" s="158"/>
      <c r="H577" s="162">
        <v>6281</v>
      </c>
      <c r="I577" s="158" t="s">
        <v>176</v>
      </c>
      <c r="J577" s="158" t="s">
        <v>176</v>
      </c>
      <c r="K577" s="158" t="s">
        <v>176</v>
      </c>
      <c r="L577" s="158" t="s">
        <v>176</v>
      </c>
      <c r="M577" s="158" t="s">
        <v>176</v>
      </c>
      <c r="N577" s="158" t="s">
        <v>1422</v>
      </c>
      <c r="O577" s="162" t="s">
        <v>627</v>
      </c>
      <c r="P577" s="160"/>
      <c r="R577" s="161">
        <f t="shared" ref="R577:R578" si="223">P577</f>
        <v>0</v>
      </c>
      <c r="S577" s="153" t="s">
        <v>176</v>
      </c>
      <c r="T577" s="160"/>
      <c r="V577" s="161">
        <f t="shared" ref="V577:V578" si="224">T577</f>
        <v>0</v>
      </c>
      <c r="X577" s="342"/>
      <c r="Y577" s="342"/>
      <c r="Z577" s="342"/>
    </row>
    <row r="578" spans="1:26" ht="15" hidden="1" customHeight="1">
      <c r="A578" s="153">
        <v>568</v>
      </c>
      <c r="B578" s="153">
        <f t="shared" si="198"/>
        <v>4</v>
      </c>
      <c r="C578" s="154">
        <v>6288</v>
      </c>
      <c r="F578" s="158" t="s">
        <v>176</v>
      </c>
      <c r="G578" s="158"/>
      <c r="H578" s="162">
        <v>6288</v>
      </c>
      <c r="I578" s="158" t="s">
        <v>176</v>
      </c>
      <c r="J578" s="158" t="s">
        <v>176</v>
      </c>
      <c r="K578" s="158" t="s">
        <v>176</v>
      </c>
      <c r="L578" s="158" t="s">
        <v>176</v>
      </c>
      <c r="M578" s="158" t="s">
        <v>176</v>
      </c>
      <c r="N578" s="158" t="s">
        <v>1422</v>
      </c>
      <c r="O578" s="162" t="s">
        <v>628</v>
      </c>
      <c r="P578" s="160"/>
      <c r="R578" s="161">
        <f t="shared" si="223"/>
        <v>0</v>
      </c>
      <c r="S578" s="153" t="s">
        <v>176</v>
      </c>
      <c r="T578" s="160"/>
      <c r="V578" s="161">
        <f t="shared" si="224"/>
        <v>0</v>
      </c>
      <c r="X578" s="342"/>
      <c r="Y578" s="342"/>
      <c r="Z578" s="342"/>
    </row>
    <row r="579" spans="1:26" ht="15" customHeight="1">
      <c r="A579" s="153">
        <v>569</v>
      </c>
      <c r="B579" s="153">
        <f t="shared" si="198"/>
        <v>2</v>
      </c>
      <c r="C579" s="154">
        <v>63</v>
      </c>
      <c r="D579" s="154" t="s">
        <v>1421</v>
      </c>
      <c r="F579" s="155">
        <v>63</v>
      </c>
      <c r="G579" s="155"/>
      <c r="H579" s="155" t="s">
        <v>176</v>
      </c>
      <c r="I579" s="155" t="s">
        <v>176</v>
      </c>
      <c r="J579" s="155" t="s">
        <v>176</v>
      </c>
      <c r="K579" s="155" t="s">
        <v>176</v>
      </c>
      <c r="L579" s="155" t="s">
        <v>176</v>
      </c>
      <c r="M579" s="155" t="s">
        <v>176</v>
      </c>
      <c r="N579" s="155"/>
      <c r="O579" s="155" t="s">
        <v>629</v>
      </c>
      <c r="P579" s="169"/>
      <c r="R579" s="156"/>
      <c r="S579" s="153" t="s">
        <v>176</v>
      </c>
      <c r="T579" s="169"/>
      <c r="V579" s="156"/>
      <c r="X579" s="342"/>
      <c r="Y579" s="342"/>
      <c r="Z579" s="342"/>
    </row>
    <row r="580" spans="1:26" ht="15" customHeight="1">
      <c r="A580" s="153">
        <v>570</v>
      </c>
      <c r="B580" s="153">
        <f t="shared" si="198"/>
        <v>3</v>
      </c>
      <c r="C580" s="154">
        <v>631</v>
      </c>
      <c r="D580" s="154" t="s">
        <v>1421</v>
      </c>
      <c r="F580" s="158" t="s">
        <v>176</v>
      </c>
      <c r="G580" s="159">
        <v>631</v>
      </c>
      <c r="H580" s="158" t="s">
        <v>176</v>
      </c>
      <c r="I580" s="158" t="s">
        <v>176</v>
      </c>
      <c r="J580" s="158" t="s">
        <v>176</v>
      </c>
      <c r="K580" s="158" t="s">
        <v>176</v>
      </c>
      <c r="L580" s="158" t="s">
        <v>176</v>
      </c>
      <c r="M580" s="158" t="s">
        <v>176</v>
      </c>
      <c r="N580" s="158"/>
      <c r="O580" s="159" t="s">
        <v>630</v>
      </c>
      <c r="P580" s="160"/>
      <c r="R580" s="161">
        <f>P580-SUM(R581:R585)</f>
        <v>0</v>
      </c>
      <c r="S580" s="153" t="s">
        <v>176</v>
      </c>
      <c r="T580" s="160"/>
      <c r="V580" s="161">
        <f>T580+V581+V582+V583+V584+V585</f>
        <v>0</v>
      </c>
      <c r="X580" s="342"/>
      <c r="Y580" s="342"/>
      <c r="Z580" s="342"/>
    </row>
    <row r="581" spans="1:26" ht="15" customHeight="1">
      <c r="A581" s="153">
        <v>571</v>
      </c>
      <c r="B581" s="153">
        <f t="shared" si="198"/>
        <v>4</v>
      </c>
      <c r="C581" s="154">
        <v>6311</v>
      </c>
      <c r="D581" s="154" t="s">
        <v>1421</v>
      </c>
      <c r="F581" s="158" t="s">
        <v>176</v>
      </c>
      <c r="G581" s="158"/>
      <c r="H581" s="162">
        <v>6311</v>
      </c>
      <c r="I581" s="158" t="s">
        <v>176</v>
      </c>
      <c r="J581" s="158" t="s">
        <v>176</v>
      </c>
      <c r="K581" s="158" t="s">
        <v>176</v>
      </c>
      <c r="L581" s="158" t="s">
        <v>176</v>
      </c>
      <c r="M581" s="158" t="s">
        <v>176</v>
      </c>
      <c r="N581" s="158"/>
      <c r="O581" s="162" t="s">
        <v>631</v>
      </c>
      <c r="P581" s="160"/>
      <c r="R581" s="161">
        <f t="shared" ref="R581:R585" si="225">P581</f>
        <v>0</v>
      </c>
      <c r="S581" s="153" t="s">
        <v>176</v>
      </c>
      <c r="T581" s="160"/>
      <c r="V581" s="161">
        <f t="shared" ref="V581:V585" si="226">T581</f>
        <v>0</v>
      </c>
      <c r="X581" s="342"/>
      <c r="Y581" s="342"/>
      <c r="Z581" s="342"/>
    </row>
    <row r="582" spans="1:26" ht="15" customHeight="1">
      <c r="A582" s="153">
        <v>572</v>
      </c>
      <c r="B582" s="153">
        <f t="shared" si="198"/>
        <v>4</v>
      </c>
      <c r="C582" s="154">
        <v>6312</v>
      </c>
      <c r="D582" s="154" t="s">
        <v>1421</v>
      </c>
      <c r="F582" s="158" t="s">
        <v>176</v>
      </c>
      <c r="G582" s="158"/>
      <c r="H582" s="162">
        <v>6312</v>
      </c>
      <c r="I582" s="158" t="s">
        <v>176</v>
      </c>
      <c r="J582" s="158" t="s">
        <v>176</v>
      </c>
      <c r="K582" s="158" t="s">
        <v>176</v>
      </c>
      <c r="L582" s="158" t="s">
        <v>176</v>
      </c>
      <c r="M582" s="158" t="s">
        <v>176</v>
      </c>
      <c r="N582" s="158"/>
      <c r="O582" s="162" t="s">
        <v>632</v>
      </c>
      <c r="P582" s="160"/>
      <c r="R582" s="161">
        <f t="shared" si="225"/>
        <v>0</v>
      </c>
      <c r="S582" s="153" t="s">
        <v>176</v>
      </c>
      <c r="T582" s="160"/>
      <c r="V582" s="161">
        <f t="shared" si="226"/>
        <v>0</v>
      </c>
      <c r="X582" s="342"/>
      <c r="Y582" s="342"/>
      <c r="Z582" s="342"/>
    </row>
    <row r="583" spans="1:26" ht="15" customHeight="1">
      <c r="A583" s="153">
        <v>573</v>
      </c>
      <c r="B583" s="153">
        <f t="shared" si="198"/>
        <v>4</v>
      </c>
      <c r="C583" s="154">
        <v>6313</v>
      </c>
      <c r="D583" s="154" t="s">
        <v>1421</v>
      </c>
      <c r="F583" s="158" t="s">
        <v>176</v>
      </c>
      <c r="G583" s="158"/>
      <c r="H583" s="162">
        <v>6313</v>
      </c>
      <c r="I583" s="158" t="s">
        <v>176</v>
      </c>
      <c r="J583" s="158" t="s">
        <v>176</v>
      </c>
      <c r="K583" s="158" t="s">
        <v>176</v>
      </c>
      <c r="L583" s="158" t="s">
        <v>176</v>
      </c>
      <c r="M583" s="158" t="s">
        <v>176</v>
      </c>
      <c r="N583" s="158"/>
      <c r="O583" s="162" t="s">
        <v>633</v>
      </c>
      <c r="P583" s="160"/>
      <c r="R583" s="161">
        <f t="shared" si="225"/>
        <v>0</v>
      </c>
      <c r="S583" s="153" t="s">
        <v>176</v>
      </c>
      <c r="T583" s="160"/>
      <c r="V583" s="161">
        <f t="shared" si="226"/>
        <v>0</v>
      </c>
      <c r="X583" s="342"/>
      <c r="Y583" s="342"/>
      <c r="Z583" s="342"/>
    </row>
    <row r="584" spans="1:26" ht="15" customHeight="1">
      <c r="A584" s="153">
        <v>574</v>
      </c>
      <c r="B584" s="153">
        <f t="shared" si="198"/>
        <v>4</v>
      </c>
      <c r="C584" s="154">
        <v>6314</v>
      </c>
      <c r="D584" s="154" t="s">
        <v>1421</v>
      </c>
      <c r="F584" s="158" t="s">
        <v>176</v>
      </c>
      <c r="G584" s="158"/>
      <c r="H584" s="162">
        <v>6314</v>
      </c>
      <c r="I584" s="158" t="s">
        <v>176</v>
      </c>
      <c r="J584" s="158" t="s">
        <v>176</v>
      </c>
      <c r="K584" s="158" t="s">
        <v>176</v>
      </c>
      <c r="L584" s="158" t="s">
        <v>176</v>
      </c>
      <c r="M584" s="158" t="s">
        <v>176</v>
      </c>
      <c r="N584" s="158"/>
      <c r="O584" s="162" t="s">
        <v>634</v>
      </c>
      <c r="P584" s="160"/>
      <c r="R584" s="161">
        <f t="shared" si="225"/>
        <v>0</v>
      </c>
      <c r="S584" s="153" t="s">
        <v>176</v>
      </c>
      <c r="T584" s="160"/>
      <c r="V584" s="161">
        <f t="shared" si="226"/>
        <v>0</v>
      </c>
      <c r="X584" s="342"/>
      <c r="Y584" s="342"/>
      <c r="Z584" s="342"/>
    </row>
    <row r="585" spans="1:26" ht="15" customHeight="1">
      <c r="A585" s="153">
        <v>575</v>
      </c>
      <c r="B585" s="153">
        <f t="shared" si="198"/>
        <v>4</v>
      </c>
      <c r="C585" s="154">
        <v>6318</v>
      </c>
      <c r="D585" s="154" t="s">
        <v>1421</v>
      </c>
      <c r="F585" s="158" t="s">
        <v>176</v>
      </c>
      <c r="G585" s="158"/>
      <c r="H585" s="162">
        <v>6318</v>
      </c>
      <c r="I585" s="158" t="s">
        <v>176</v>
      </c>
      <c r="J585" s="158" t="s">
        <v>176</v>
      </c>
      <c r="K585" s="158" t="s">
        <v>176</v>
      </c>
      <c r="L585" s="158" t="s">
        <v>176</v>
      </c>
      <c r="M585" s="158" t="s">
        <v>176</v>
      </c>
      <c r="N585" s="158"/>
      <c r="O585" s="162" t="s">
        <v>635</v>
      </c>
      <c r="P585" s="160"/>
      <c r="R585" s="161">
        <f t="shared" si="225"/>
        <v>0</v>
      </c>
      <c r="S585" s="153" t="s">
        <v>176</v>
      </c>
      <c r="T585" s="160"/>
      <c r="V585" s="161">
        <f t="shared" si="226"/>
        <v>0</v>
      </c>
      <c r="X585" s="342"/>
      <c r="Y585" s="342"/>
      <c r="Z585" s="342"/>
    </row>
    <row r="586" spans="1:26" ht="15" customHeight="1">
      <c r="A586" s="153">
        <v>576</v>
      </c>
      <c r="B586" s="153">
        <f t="shared" si="198"/>
        <v>3</v>
      </c>
      <c r="C586" s="154">
        <v>632</v>
      </c>
      <c r="D586" s="154" t="s">
        <v>1421</v>
      </c>
      <c r="F586" s="158" t="s">
        <v>176</v>
      </c>
      <c r="G586" s="159">
        <v>632</v>
      </c>
      <c r="H586" s="158" t="s">
        <v>176</v>
      </c>
      <c r="I586" s="158" t="s">
        <v>176</v>
      </c>
      <c r="J586" s="158" t="s">
        <v>176</v>
      </c>
      <c r="K586" s="158" t="s">
        <v>176</v>
      </c>
      <c r="L586" s="158" t="s">
        <v>176</v>
      </c>
      <c r="M586" s="158" t="s">
        <v>176</v>
      </c>
      <c r="N586" s="158"/>
      <c r="O586" s="159" t="s">
        <v>636</v>
      </c>
      <c r="P586" s="160"/>
      <c r="R586" s="161">
        <f>P586-SUM(R587:R596)</f>
        <v>0</v>
      </c>
      <c r="S586" s="153" t="s">
        <v>176</v>
      </c>
      <c r="T586" s="160"/>
      <c r="V586" s="161">
        <f>T586+V587+V594+V595+V596</f>
        <v>0</v>
      </c>
      <c r="X586" s="342"/>
      <c r="Y586" s="342"/>
      <c r="Z586" s="342"/>
    </row>
    <row r="587" spans="1:26" ht="15" hidden="1" customHeight="1">
      <c r="A587" s="153">
        <v>577</v>
      </c>
      <c r="B587" s="153">
        <f t="shared" si="198"/>
        <v>4</v>
      </c>
      <c r="C587" s="154">
        <v>6321</v>
      </c>
      <c r="F587" s="158" t="s">
        <v>176</v>
      </c>
      <c r="G587" s="158"/>
      <c r="H587" s="162">
        <v>6321</v>
      </c>
      <c r="I587" s="158" t="s">
        <v>176</v>
      </c>
      <c r="J587" s="158" t="s">
        <v>176</v>
      </c>
      <c r="K587" s="158" t="s">
        <v>176</v>
      </c>
      <c r="L587" s="158" t="s">
        <v>176</v>
      </c>
      <c r="M587" s="158" t="s">
        <v>176</v>
      </c>
      <c r="N587" s="158" t="s">
        <v>1422</v>
      </c>
      <c r="O587" s="162" t="s">
        <v>637</v>
      </c>
      <c r="P587" s="160"/>
      <c r="R587" s="161">
        <f>P587-R588-R589-R590-R591-R592-R593</f>
        <v>0</v>
      </c>
      <c r="S587" s="153" t="s">
        <v>176</v>
      </c>
      <c r="T587" s="160"/>
      <c r="V587" s="161">
        <f>T587+V588+V593</f>
        <v>0</v>
      </c>
      <c r="X587" s="342"/>
      <c r="Y587" s="342"/>
      <c r="Z587" s="342"/>
    </row>
    <row r="588" spans="1:26" ht="15" hidden="1" customHeight="1">
      <c r="A588" s="153">
        <v>578</v>
      </c>
      <c r="B588" s="153">
        <f t="shared" ref="B588:B651" si="227">LEN(C588)</f>
        <v>5</v>
      </c>
      <c r="C588" s="154">
        <v>63211</v>
      </c>
      <c r="F588" s="158" t="s">
        <v>176</v>
      </c>
      <c r="G588" s="158"/>
      <c r="H588" s="158" t="s">
        <v>176</v>
      </c>
      <c r="I588" s="163">
        <v>63211</v>
      </c>
      <c r="J588" s="158" t="s">
        <v>176</v>
      </c>
      <c r="K588" s="158" t="s">
        <v>176</v>
      </c>
      <c r="L588" s="158" t="s">
        <v>176</v>
      </c>
      <c r="M588" s="158" t="s">
        <v>176</v>
      </c>
      <c r="N588" s="158" t="s">
        <v>1422</v>
      </c>
      <c r="O588" s="163" t="s">
        <v>638</v>
      </c>
      <c r="P588" s="160"/>
      <c r="R588" s="161">
        <f>P588-R589-R590-R591-R592</f>
        <v>0</v>
      </c>
      <c r="S588" s="153" t="s">
        <v>176</v>
      </c>
      <c r="T588" s="160"/>
      <c r="V588" s="161">
        <f>T588+V589+V590+V591+V592</f>
        <v>0</v>
      </c>
      <c r="X588" s="342"/>
      <c r="Y588" s="342"/>
      <c r="Z588" s="342"/>
    </row>
    <row r="589" spans="1:26" ht="15" hidden="1" customHeight="1">
      <c r="A589" s="153">
        <v>579</v>
      </c>
      <c r="B589" s="153">
        <f t="shared" si="227"/>
        <v>6</v>
      </c>
      <c r="C589" s="154">
        <v>632111</v>
      </c>
      <c r="F589" s="158" t="s">
        <v>176</v>
      </c>
      <c r="G589" s="158"/>
      <c r="H589" s="158" t="s">
        <v>176</v>
      </c>
      <c r="I589" s="158" t="s">
        <v>176</v>
      </c>
      <c r="J589" s="165">
        <v>632111</v>
      </c>
      <c r="K589" s="158" t="s">
        <v>176</v>
      </c>
      <c r="L589" s="158" t="s">
        <v>176</v>
      </c>
      <c r="M589" s="158" t="s">
        <v>176</v>
      </c>
      <c r="N589" s="158" t="s">
        <v>1422</v>
      </c>
      <c r="O589" s="165" t="s">
        <v>639</v>
      </c>
      <c r="P589" s="160"/>
      <c r="R589" s="161">
        <f t="shared" ref="R589:R592" si="228">P589</f>
        <v>0</v>
      </c>
      <c r="S589" s="153" t="s">
        <v>176</v>
      </c>
      <c r="T589" s="160"/>
      <c r="V589" s="161">
        <f t="shared" ref="V589:V592" si="229">T589</f>
        <v>0</v>
      </c>
      <c r="X589" s="342"/>
      <c r="Y589" s="342"/>
      <c r="Z589" s="342"/>
    </row>
    <row r="590" spans="1:26" ht="15" hidden="1" customHeight="1">
      <c r="A590" s="153">
        <v>580</v>
      </c>
      <c r="B590" s="153">
        <f t="shared" si="227"/>
        <v>6</v>
      </c>
      <c r="C590" s="154">
        <v>632112</v>
      </c>
      <c r="F590" s="158" t="s">
        <v>176</v>
      </c>
      <c r="G590" s="158"/>
      <c r="H590" s="158" t="s">
        <v>176</v>
      </c>
      <c r="I590" s="158" t="s">
        <v>176</v>
      </c>
      <c r="J590" s="165">
        <v>632112</v>
      </c>
      <c r="K590" s="158" t="s">
        <v>176</v>
      </c>
      <c r="L590" s="158" t="s">
        <v>176</v>
      </c>
      <c r="M590" s="158" t="s">
        <v>176</v>
      </c>
      <c r="N590" s="158" t="s">
        <v>1422</v>
      </c>
      <c r="O590" s="165" t="s">
        <v>640</v>
      </c>
      <c r="P590" s="160"/>
      <c r="R590" s="161">
        <f t="shared" si="228"/>
        <v>0</v>
      </c>
      <c r="S590" s="153" t="s">
        <v>176</v>
      </c>
      <c r="T590" s="160"/>
      <c r="V590" s="161">
        <f t="shared" si="229"/>
        <v>0</v>
      </c>
      <c r="X590" s="342"/>
      <c r="Y590" s="342"/>
      <c r="Z590" s="342"/>
    </row>
    <row r="591" spans="1:26" ht="15" hidden="1" customHeight="1">
      <c r="A591" s="153">
        <v>581</v>
      </c>
      <c r="B591" s="153">
        <f t="shared" si="227"/>
        <v>6</v>
      </c>
      <c r="C591" s="154">
        <v>632113</v>
      </c>
      <c r="F591" s="158" t="s">
        <v>176</v>
      </c>
      <c r="G591" s="158"/>
      <c r="H591" s="158" t="s">
        <v>176</v>
      </c>
      <c r="I591" s="158" t="s">
        <v>176</v>
      </c>
      <c r="J591" s="165">
        <v>632113</v>
      </c>
      <c r="K591" s="158" t="s">
        <v>176</v>
      </c>
      <c r="L591" s="158" t="s">
        <v>176</v>
      </c>
      <c r="M591" s="158" t="s">
        <v>176</v>
      </c>
      <c r="N591" s="158" t="s">
        <v>1422</v>
      </c>
      <c r="O591" s="165" t="s">
        <v>641</v>
      </c>
      <c r="P591" s="160"/>
      <c r="R591" s="161">
        <f t="shared" si="228"/>
        <v>0</v>
      </c>
      <c r="S591" s="153" t="s">
        <v>176</v>
      </c>
      <c r="T591" s="160"/>
      <c r="V591" s="161">
        <f t="shared" si="229"/>
        <v>0</v>
      </c>
      <c r="X591" s="342"/>
      <c r="Y591" s="342"/>
      <c r="Z591" s="342"/>
    </row>
    <row r="592" spans="1:26" ht="15" hidden="1" customHeight="1">
      <c r="A592" s="153">
        <v>582</v>
      </c>
      <c r="B592" s="153">
        <f t="shared" si="227"/>
        <v>6</v>
      </c>
      <c r="C592" s="154">
        <v>632118</v>
      </c>
      <c r="F592" s="158" t="s">
        <v>176</v>
      </c>
      <c r="G592" s="158"/>
      <c r="H592" s="158" t="s">
        <v>176</v>
      </c>
      <c r="I592" s="158" t="s">
        <v>176</v>
      </c>
      <c r="J592" s="165">
        <v>632118</v>
      </c>
      <c r="K592" s="158" t="s">
        <v>176</v>
      </c>
      <c r="L592" s="158" t="s">
        <v>176</v>
      </c>
      <c r="M592" s="158" t="s">
        <v>176</v>
      </c>
      <c r="N592" s="158" t="s">
        <v>1422</v>
      </c>
      <c r="O592" s="165" t="s">
        <v>642</v>
      </c>
      <c r="P592" s="160"/>
      <c r="R592" s="161">
        <f t="shared" si="228"/>
        <v>0</v>
      </c>
      <c r="S592" s="153" t="s">
        <v>176</v>
      </c>
      <c r="T592" s="160"/>
      <c r="V592" s="161">
        <f t="shared" si="229"/>
        <v>0</v>
      </c>
      <c r="X592" s="342"/>
      <c r="Y592" s="342"/>
      <c r="Z592" s="342"/>
    </row>
    <row r="593" spans="1:26" ht="15" hidden="1" customHeight="1">
      <c r="A593" s="153">
        <v>583</v>
      </c>
      <c r="B593" s="153">
        <f t="shared" si="227"/>
        <v>5</v>
      </c>
      <c r="C593" s="154">
        <v>63218</v>
      </c>
      <c r="F593" s="158" t="s">
        <v>176</v>
      </c>
      <c r="G593" s="158"/>
      <c r="H593" s="158" t="s">
        <v>176</v>
      </c>
      <c r="I593" s="163">
        <v>63218</v>
      </c>
      <c r="J593" s="158" t="s">
        <v>176</v>
      </c>
      <c r="K593" s="158" t="s">
        <v>176</v>
      </c>
      <c r="L593" s="158" t="s">
        <v>176</v>
      </c>
      <c r="M593" s="158" t="s">
        <v>176</v>
      </c>
      <c r="N593" s="158" t="s">
        <v>1422</v>
      </c>
      <c r="O593" s="163" t="s">
        <v>643</v>
      </c>
      <c r="P593" s="160"/>
      <c r="R593" s="161">
        <f>P593</f>
        <v>0</v>
      </c>
      <c r="S593" s="153" t="s">
        <v>176</v>
      </c>
      <c r="T593" s="160"/>
      <c r="V593" s="161">
        <f>T593</f>
        <v>0</v>
      </c>
      <c r="X593" s="342"/>
      <c r="Y593" s="342"/>
      <c r="Z593" s="342"/>
    </row>
    <row r="594" spans="1:26" ht="15" hidden="1" customHeight="1">
      <c r="A594" s="153">
        <v>584</v>
      </c>
      <c r="B594" s="153">
        <f t="shared" si="227"/>
        <v>4</v>
      </c>
      <c r="C594" s="154">
        <v>6322</v>
      </c>
      <c r="F594" s="158" t="s">
        <v>176</v>
      </c>
      <c r="G594" s="158"/>
      <c r="H594" s="162">
        <v>6322</v>
      </c>
      <c r="I594" s="158" t="s">
        <v>176</v>
      </c>
      <c r="J594" s="158" t="s">
        <v>176</v>
      </c>
      <c r="K594" s="158" t="s">
        <v>176</v>
      </c>
      <c r="L594" s="158" t="s">
        <v>176</v>
      </c>
      <c r="M594" s="158" t="s">
        <v>176</v>
      </c>
      <c r="N594" s="158" t="s">
        <v>1422</v>
      </c>
      <c r="O594" s="162" t="s">
        <v>644</v>
      </c>
      <c r="P594" s="160"/>
      <c r="R594" s="161">
        <f>P594</f>
        <v>0</v>
      </c>
      <c r="S594" s="153" t="s">
        <v>176</v>
      </c>
      <c r="T594" s="160"/>
      <c r="V594" s="161">
        <f>T594</f>
        <v>0</v>
      </c>
      <c r="X594" s="342"/>
      <c r="Y594" s="342"/>
      <c r="Z594" s="342"/>
    </row>
    <row r="595" spans="1:26" ht="15" hidden="1" customHeight="1">
      <c r="A595" s="153">
        <v>585</v>
      </c>
      <c r="B595" s="153">
        <f t="shared" si="227"/>
        <v>4</v>
      </c>
      <c r="C595" s="154">
        <v>6323</v>
      </c>
      <c r="F595" s="158" t="s">
        <v>176</v>
      </c>
      <c r="G595" s="158"/>
      <c r="H595" s="162">
        <v>6323</v>
      </c>
      <c r="I595" s="158" t="s">
        <v>176</v>
      </c>
      <c r="J595" s="158" t="s">
        <v>176</v>
      </c>
      <c r="K595" s="158" t="s">
        <v>176</v>
      </c>
      <c r="L595" s="158" t="s">
        <v>176</v>
      </c>
      <c r="M595" s="158" t="s">
        <v>176</v>
      </c>
      <c r="N595" s="158" t="s">
        <v>1422</v>
      </c>
      <c r="O595" s="162" t="s">
        <v>645</v>
      </c>
      <c r="P595" s="160"/>
      <c r="R595" s="161">
        <f t="shared" ref="R595:R596" si="230">P595</f>
        <v>0</v>
      </c>
      <c r="S595" s="153" t="s">
        <v>176</v>
      </c>
      <c r="T595" s="160"/>
      <c r="V595" s="161">
        <f t="shared" ref="V595:V596" si="231">T595</f>
        <v>0</v>
      </c>
      <c r="X595" s="342"/>
      <c r="Y595" s="342"/>
      <c r="Z595" s="342"/>
    </row>
    <row r="596" spans="1:26" ht="15" hidden="1" customHeight="1">
      <c r="A596" s="153">
        <v>586</v>
      </c>
      <c r="B596" s="153">
        <f t="shared" si="227"/>
        <v>4</v>
      </c>
      <c r="C596" s="154">
        <v>6324</v>
      </c>
      <c r="F596" s="158" t="s">
        <v>176</v>
      </c>
      <c r="G596" s="158"/>
      <c r="H596" s="162">
        <v>6324</v>
      </c>
      <c r="I596" s="158" t="s">
        <v>176</v>
      </c>
      <c r="J596" s="158" t="s">
        <v>176</v>
      </c>
      <c r="K596" s="158" t="s">
        <v>176</v>
      </c>
      <c r="L596" s="158" t="s">
        <v>176</v>
      </c>
      <c r="M596" s="158" t="s">
        <v>176</v>
      </c>
      <c r="N596" s="158" t="s">
        <v>1422</v>
      </c>
      <c r="O596" s="162" t="s">
        <v>646</v>
      </c>
      <c r="P596" s="160"/>
      <c r="R596" s="161">
        <f t="shared" si="230"/>
        <v>0</v>
      </c>
      <c r="S596" s="153" t="s">
        <v>176</v>
      </c>
      <c r="T596" s="160"/>
      <c r="V596" s="161">
        <f t="shared" si="231"/>
        <v>0</v>
      </c>
      <c r="X596" s="342"/>
      <c r="Y596" s="342"/>
      <c r="Z596" s="342"/>
    </row>
    <row r="597" spans="1:26" ht="15" customHeight="1">
      <c r="A597" s="153">
        <v>587</v>
      </c>
      <c r="B597" s="153">
        <f t="shared" si="227"/>
        <v>3</v>
      </c>
      <c r="C597" s="154">
        <v>633</v>
      </c>
      <c r="D597" s="154" t="s">
        <v>1421</v>
      </c>
      <c r="F597" s="158" t="s">
        <v>176</v>
      </c>
      <c r="G597" s="159">
        <v>633</v>
      </c>
      <c r="H597" s="158" t="s">
        <v>176</v>
      </c>
      <c r="I597" s="158" t="s">
        <v>176</v>
      </c>
      <c r="J597" s="158" t="s">
        <v>176</v>
      </c>
      <c r="K597" s="158" t="s">
        <v>176</v>
      </c>
      <c r="L597" s="158" t="s">
        <v>176</v>
      </c>
      <c r="M597" s="158" t="s">
        <v>176</v>
      </c>
      <c r="N597" s="158"/>
      <c r="O597" s="159" t="s">
        <v>647</v>
      </c>
      <c r="P597" s="160"/>
      <c r="R597" s="161">
        <f>P597-SUM(R598:R696)</f>
        <v>0</v>
      </c>
      <c r="S597" s="153" t="s">
        <v>176</v>
      </c>
      <c r="T597" s="160"/>
      <c r="V597" s="161">
        <f>T597+V598+V644+V673+V696</f>
        <v>0</v>
      </c>
      <c r="X597" s="342"/>
      <c r="Y597" s="342"/>
      <c r="Z597" s="342"/>
    </row>
    <row r="598" spans="1:26" ht="15" customHeight="1">
      <c r="A598" s="153">
        <v>588</v>
      </c>
      <c r="B598" s="153">
        <f t="shared" si="227"/>
        <v>4</v>
      </c>
      <c r="C598" s="154">
        <v>6331</v>
      </c>
      <c r="D598" s="154" t="s">
        <v>1421</v>
      </c>
      <c r="F598" s="158" t="s">
        <v>176</v>
      </c>
      <c r="G598" s="158"/>
      <c r="H598" s="162">
        <v>6331</v>
      </c>
      <c r="I598" s="158" t="s">
        <v>176</v>
      </c>
      <c r="J598" s="158" t="s">
        <v>176</v>
      </c>
      <c r="K598" s="158" t="s">
        <v>176</v>
      </c>
      <c r="L598" s="158" t="s">
        <v>176</v>
      </c>
      <c r="M598" s="158" t="s">
        <v>176</v>
      </c>
      <c r="N598" s="158"/>
      <c r="O598" s="162" t="s">
        <v>648</v>
      </c>
      <c r="P598" s="160"/>
      <c r="R598" s="161">
        <f>P598-R599-R600-R601-R602-R603-R604-R605-R606-R607-R608-R609-R610-R611-R612-R613-R614-R615-R616-R617-R618-R619-R620-R621-R622-R623-R624-R625-R626-R627-R628-R629-R630-R631-R632-R633-R634-R635-R636-R637-R638-R639-R640-R641-R642-R643</f>
        <v>0</v>
      </c>
      <c r="S598" s="153" t="s">
        <v>176</v>
      </c>
      <c r="T598" s="160"/>
      <c r="V598" s="161">
        <f>T598+V599+V600+V609</f>
        <v>0</v>
      </c>
      <c r="X598" s="342"/>
      <c r="Y598" s="342"/>
      <c r="Z598" s="342"/>
    </row>
    <row r="599" spans="1:26" ht="15" customHeight="1">
      <c r="A599" s="153">
        <v>589</v>
      </c>
      <c r="B599" s="153">
        <f t="shared" si="227"/>
        <v>5</v>
      </c>
      <c r="C599" s="154">
        <v>63311</v>
      </c>
      <c r="D599" s="154" t="s">
        <v>1421</v>
      </c>
      <c r="F599" s="158" t="s">
        <v>176</v>
      </c>
      <c r="G599" s="158"/>
      <c r="H599" s="158" t="s">
        <v>176</v>
      </c>
      <c r="I599" s="163">
        <v>63311</v>
      </c>
      <c r="J599" s="158" t="s">
        <v>176</v>
      </c>
      <c r="K599" s="158" t="s">
        <v>176</v>
      </c>
      <c r="L599" s="158" t="s">
        <v>176</v>
      </c>
      <c r="M599" s="158" t="s">
        <v>176</v>
      </c>
      <c r="N599" s="158"/>
      <c r="O599" s="163" t="s">
        <v>236</v>
      </c>
      <c r="P599" s="160"/>
      <c r="R599" s="161">
        <f>P599</f>
        <v>0</v>
      </c>
      <c r="S599" s="153" t="s">
        <v>176</v>
      </c>
      <c r="T599" s="160"/>
      <c r="V599" s="161">
        <f>T599</f>
        <v>0</v>
      </c>
      <c r="X599" s="342"/>
      <c r="Y599" s="342"/>
      <c r="Z599" s="342"/>
    </row>
    <row r="600" spans="1:26" ht="15" customHeight="1">
      <c r="A600" s="153">
        <v>590</v>
      </c>
      <c r="B600" s="153">
        <f t="shared" si="227"/>
        <v>5</v>
      </c>
      <c r="C600" s="154">
        <v>63312</v>
      </c>
      <c r="D600" s="154" t="s">
        <v>1421</v>
      </c>
      <c r="F600" s="158" t="s">
        <v>176</v>
      </c>
      <c r="G600" s="158"/>
      <c r="H600" s="158" t="s">
        <v>176</v>
      </c>
      <c r="I600" s="163">
        <v>63312</v>
      </c>
      <c r="J600" s="158" t="s">
        <v>176</v>
      </c>
      <c r="K600" s="158" t="s">
        <v>176</v>
      </c>
      <c r="L600" s="158" t="s">
        <v>176</v>
      </c>
      <c r="M600" s="158" t="s">
        <v>176</v>
      </c>
      <c r="N600" s="158"/>
      <c r="O600" s="163" t="s">
        <v>649</v>
      </c>
      <c r="P600" s="160"/>
      <c r="R600" s="161">
        <f>P600-R601-R602-R603-R604-R605-R606-R607-R608</f>
        <v>0</v>
      </c>
      <c r="S600" s="153" t="s">
        <v>176</v>
      </c>
      <c r="T600" s="160"/>
      <c r="V600" s="161">
        <f>T600+V601+V602+V605+V606+V607+V608</f>
        <v>0</v>
      </c>
      <c r="X600" s="342"/>
      <c r="Y600" s="342"/>
      <c r="Z600" s="342"/>
    </row>
    <row r="601" spans="1:26" ht="15" hidden="1" customHeight="1">
      <c r="A601" s="153">
        <v>591</v>
      </c>
      <c r="B601" s="153">
        <f t="shared" si="227"/>
        <v>6</v>
      </c>
      <c r="C601" s="154">
        <v>633121</v>
      </c>
      <c r="F601" s="158" t="s">
        <v>176</v>
      </c>
      <c r="G601" s="158"/>
      <c r="H601" s="158" t="s">
        <v>176</v>
      </c>
      <c r="I601" s="158" t="s">
        <v>176</v>
      </c>
      <c r="J601" s="165">
        <v>633121</v>
      </c>
      <c r="K601" s="158" t="s">
        <v>176</v>
      </c>
      <c r="L601" s="158" t="s">
        <v>176</v>
      </c>
      <c r="M601" s="158" t="s">
        <v>176</v>
      </c>
      <c r="N601" s="158" t="s">
        <v>1422</v>
      </c>
      <c r="O601" s="165" t="s">
        <v>650</v>
      </c>
      <c r="P601" s="160"/>
      <c r="R601" s="161">
        <f>P601</f>
        <v>0</v>
      </c>
      <c r="S601" s="153" t="s">
        <v>176</v>
      </c>
      <c r="T601" s="160"/>
      <c r="V601" s="161">
        <f>T601</f>
        <v>0</v>
      </c>
      <c r="X601" s="342"/>
      <c r="Y601" s="342"/>
      <c r="Z601" s="342"/>
    </row>
    <row r="602" spans="1:26" ht="15" hidden="1" customHeight="1">
      <c r="A602" s="153">
        <v>592</v>
      </c>
      <c r="B602" s="153">
        <f t="shared" si="227"/>
        <v>6</v>
      </c>
      <c r="C602" s="154">
        <v>633122</v>
      </c>
      <c r="F602" s="158" t="s">
        <v>176</v>
      </c>
      <c r="G602" s="158"/>
      <c r="H602" s="158" t="s">
        <v>176</v>
      </c>
      <c r="I602" s="158" t="s">
        <v>176</v>
      </c>
      <c r="J602" s="165">
        <v>633122</v>
      </c>
      <c r="K602" s="158" t="s">
        <v>176</v>
      </c>
      <c r="L602" s="158" t="s">
        <v>176</v>
      </c>
      <c r="M602" s="158" t="s">
        <v>176</v>
      </c>
      <c r="N602" s="158" t="s">
        <v>1422</v>
      </c>
      <c r="O602" s="165" t="s">
        <v>651</v>
      </c>
      <c r="P602" s="160"/>
      <c r="R602" s="161">
        <f>P602-R603-R604</f>
        <v>0</v>
      </c>
      <c r="S602" s="153" t="s">
        <v>176</v>
      </c>
      <c r="T602" s="160"/>
      <c r="V602" s="161">
        <f>T602+V603+V604</f>
        <v>0</v>
      </c>
      <c r="X602" s="342"/>
      <c r="Y602" s="342"/>
      <c r="Z602" s="342"/>
    </row>
    <row r="603" spans="1:26" ht="15" hidden="1" customHeight="1">
      <c r="A603" s="153">
        <v>593</v>
      </c>
      <c r="B603" s="153">
        <f t="shared" si="227"/>
        <v>7</v>
      </c>
      <c r="C603" s="154">
        <v>6331221</v>
      </c>
      <c r="F603" s="158" t="s">
        <v>176</v>
      </c>
      <c r="G603" s="158"/>
      <c r="H603" s="158" t="s">
        <v>176</v>
      </c>
      <c r="I603" s="158" t="s">
        <v>176</v>
      </c>
      <c r="J603" s="158" t="s">
        <v>176</v>
      </c>
      <c r="K603" s="166">
        <v>6331221</v>
      </c>
      <c r="L603" s="158" t="s">
        <v>176</v>
      </c>
      <c r="M603" s="158" t="s">
        <v>176</v>
      </c>
      <c r="N603" s="158" t="s">
        <v>1422</v>
      </c>
      <c r="O603" s="166" t="s">
        <v>652</v>
      </c>
      <c r="P603" s="160"/>
      <c r="R603" s="161">
        <f t="shared" ref="R603:R604" si="232">P603</f>
        <v>0</v>
      </c>
      <c r="S603" s="153" t="s">
        <v>176</v>
      </c>
      <c r="T603" s="160"/>
      <c r="V603" s="161">
        <f t="shared" ref="V603:V604" si="233">T603</f>
        <v>0</v>
      </c>
      <c r="X603" s="342"/>
      <c r="Y603" s="342"/>
      <c r="Z603" s="342"/>
    </row>
    <row r="604" spans="1:26" ht="15" hidden="1" customHeight="1">
      <c r="A604" s="153">
        <v>594</v>
      </c>
      <c r="B604" s="153">
        <f t="shared" si="227"/>
        <v>7</v>
      </c>
      <c r="C604" s="154">
        <v>6331228</v>
      </c>
      <c r="F604" s="158" t="s">
        <v>176</v>
      </c>
      <c r="G604" s="158"/>
      <c r="H604" s="158" t="s">
        <v>176</v>
      </c>
      <c r="I604" s="158" t="s">
        <v>176</v>
      </c>
      <c r="J604" s="158" t="s">
        <v>176</v>
      </c>
      <c r="K604" s="166">
        <v>6331228</v>
      </c>
      <c r="L604" s="158" t="s">
        <v>176</v>
      </c>
      <c r="M604" s="158" t="s">
        <v>176</v>
      </c>
      <c r="N604" s="158" t="s">
        <v>1422</v>
      </c>
      <c r="O604" s="166" t="s">
        <v>653</v>
      </c>
      <c r="P604" s="160"/>
      <c r="R604" s="161">
        <f t="shared" si="232"/>
        <v>0</v>
      </c>
      <c r="S604" s="153" t="s">
        <v>176</v>
      </c>
      <c r="T604" s="160"/>
      <c r="V604" s="161">
        <f t="shared" si="233"/>
        <v>0</v>
      </c>
      <c r="X604" s="342"/>
      <c r="Y604" s="342"/>
      <c r="Z604" s="342"/>
    </row>
    <row r="605" spans="1:26" ht="15" hidden="1" customHeight="1">
      <c r="A605" s="153">
        <v>595</v>
      </c>
      <c r="B605" s="153">
        <f t="shared" si="227"/>
        <v>6</v>
      </c>
      <c r="C605" s="154">
        <v>633123</v>
      </c>
      <c r="F605" s="158" t="s">
        <v>176</v>
      </c>
      <c r="G605" s="158"/>
      <c r="H605" s="158" t="s">
        <v>176</v>
      </c>
      <c r="I605" s="158" t="s">
        <v>176</v>
      </c>
      <c r="J605" s="165">
        <v>633123</v>
      </c>
      <c r="K605" s="158" t="s">
        <v>176</v>
      </c>
      <c r="L605" s="158" t="s">
        <v>176</v>
      </c>
      <c r="M605" s="158" t="s">
        <v>176</v>
      </c>
      <c r="N605" s="158" t="s">
        <v>1422</v>
      </c>
      <c r="O605" s="165" t="s">
        <v>654</v>
      </c>
      <c r="P605" s="160"/>
      <c r="R605" s="161">
        <f>P605</f>
        <v>0</v>
      </c>
      <c r="S605" s="153" t="s">
        <v>176</v>
      </c>
      <c r="T605" s="160"/>
      <c r="V605" s="161">
        <f>T605</f>
        <v>0</v>
      </c>
      <c r="X605" s="342"/>
      <c r="Y605" s="342"/>
      <c r="Z605" s="342"/>
    </row>
    <row r="606" spans="1:26" ht="15" hidden="1" customHeight="1">
      <c r="A606" s="153">
        <v>596</v>
      </c>
      <c r="B606" s="153">
        <f t="shared" si="227"/>
        <v>6</v>
      </c>
      <c r="C606" s="154">
        <v>633124</v>
      </c>
      <c r="F606" s="158" t="s">
        <v>176</v>
      </c>
      <c r="G606" s="158"/>
      <c r="H606" s="158" t="s">
        <v>176</v>
      </c>
      <c r="I606" s="158" t="s">
        <v>176</v>
      </c>
      <c r="J606" s="165">
        <v>633124</v>
      </c>
      <c r="K606" s="158" t="s">
        <v>176</v>
      </c>
      <c r="L606" s="158" t="s">
        <v>176</v>
      </c>
      <c r="M606" s="158" t="s">
        <v>176</v>
      </c>
      <c r="N606" s="158" t="s">
        <v>1422</v>
      </c>
      <c r="O606" s="165" t="s">
        <v>655</v>
      </c>
      <c r="P606" s="160"/>
      <c r="R606" s="161">
        <f t="shared" ref="R606:R608" si="234">P606</f>
        <v>0</v>
      </c>
      <c r="S606" s="153" t="s">
        <v>176</v>
      </c>
      <c r="T606" s="160"/>
      <c r="V606" s="161">
        <f t="shared" ref="V606:V608" si="235">T606</f>
        <v>0</v>
      </c>
      <c r="X606" s="342"/>
      <c r="Y606" s="342"/>
      <c r="Z606" s="342"/>
    </row>
    <row r="607" spans="1:26" ht="15" hidden="1" customHeight="1">
      <c r="A607" s="153">
        <v>597</v>
      </c>
      <c r="B607" s="153">
        <f t="shared" si="227"/>
        <v>6</v>
      </c>
      <c r="C607" s="154">
        <v>633125</v>
      </c>
      <c r="F607" s="158" t="s">
        <v>176</v>
      </c>
      <c r="G607" s="158"/>
      <c r="H607" s="158" t="s">
        <v>176</v>
      </c>
      <c r="I607" s="158" t="s">
        <v>176</v>
      </c>
      <c r="J607" s="165">
        <v>633125</v>
      </c>
      <c r="K607" s="158" t="s">
        <v>176</v>
      </c>
      <c r="L607" s="158" t="s">
        <v>176</v>
      </c>
      <c r="M607" s="158" t="s">
        <v>176</v>
      </c>
      <c r="N607" s="158" t="s">
        <v>1422</v>
      </c>
      <c r="O607" s="165" t="s">
        <v>656</v>
      </c>
      <c r="P607" s="160"/>
      <c r="R607" s="161">
        <f t="shared" si="234"/>
        <v>0</v>
      </c>
      <c r="S607" s="153" t="s">
        <v>176</v>
      </c>
      <c r="T607" s="160"/>
      <c r="V607" s="161">
        <f t="shared" si="235"/>
        <v>0</v>
      </c>
      <c r="X607" s="342"/>
      <c r="Y607" s="342"/>
      <c r="Z607" s="342"/>
    </row>
    <row r="608" spans="1:26" ht="15" hidden="1" customHeight="1">
      <c r="A608" s="153">
        <v>598</v>
      </c>
      <c r="B608" s="153">
        <f t="shared" si="227"/>
        <v>6</v>
      </c>
      <c r="C608" s="154">
        <v>633128</v>
      </c>
      <c r="F608" s="158" t="s">
        <v>176</v>
      </c>
      <c r="G608" s="158"/>
      <c r="H608" s="158" t="s">
        <v>176</v>
      </c>
      <c r="I608" s="158" t="s">
        <v>176</v>
      </c>
      <c r="J608" s="165">
        <v>633128</v>
      </c>
      <c r="K608" s="158" t="s">
        <v>176</v>
      </c>
      <c r="L608" s="158" t="s">
        <v>176</v>
      </c>
      <c r="M608" s="158" t="s">
        <v>176</v>
      </c>
      <c r="N608" s="158" t="s">
        <v>1422</v>
      </c>
      <c r="O608" s="165" t="s">
        <v>657</v>
      </c>
      <c r="P608" s="160"/>
      <c r="R608" s="161">
        <f t="shared" si="234"/>
        <v>0</v>
      </c>
      <c r="S608" s="153" t="s">
        <v>176</v>
      </c>
      <c r="T608" s="160"/>
      <c r="V608" s="161">
        <f t="shared" si="235"/>
        <v>0</v>
      </c>
      <c r="X608" s="342"/>
      <c r="Y608" s="342"/>
      <c r="Z608" s="342"/>
    </row>
    <row r="609" spans="1:26" ht="15" customHeight="1">
      <c r="A609" s="153">
        <v>599</v>
      </c>
      <c r="B609" s="153">
        <f t="shared" si="227"/>
        <v>5</v>
      </c>
      <c r="C609" s="154">
        <v>63313</v>
      </c>
      <c r="D609" s="154" t="s">
        <v>1421</v>
      </c>
      <c r="F609" s="158" t="s">
        <v>176</v>
      </c>
      <c r="G609" s="158"/>
      <c r="H609" s="158" t="s">
        <v>176</v>
      </c>
      <c r="I609" s="163">
        <v>63313</v>
      </c>
      <c r="J609" s="158" t="s">
        <v>176</v>
      </c>
      <c r="K609" s="158" t="s">
        <v>176</v>
      </c>
      <c r="L609" s="158" t="s">
        <v>176</v>
      </c>
      <c r="M609" s="158" t="s">
        <v>176</v>
      </c>
      <c r="N609" s="158"/>
      <c r="O609" s="163" t="s">
        <v>658</v>
      </c>
      <c r="P609" s="160"/>
      <c r="R609" s="161">
        <f>P609-R610-R611-R612-R613-R614-R615-R616-R617-R618-R619-R620-R621-R622-R623-R624-R625-R626-R627-R628-R629-R630-R631-R632-R633-R634-R635-R636-R637-R638-R639-R640-R641-R642-R643</f>
        <v>0</v>
      </c>
      <c r="S609" s="153" t="s">
        <v>176</v>
      </c>
      <c r="T609" s="160"/>
      <c r="V609" s="161">
        <f>T609+V610+V627</f>
        <v>0</v>
      </c>
      <c r="X609" s="342"/>
      <c r="Y609" s="342"/>
      <c r="Z609" s="342"/>
    </row>
    <row r="610" spans="1:26" ht="15" customHeight="1">
      <c r="A610" s="153">
        <v>600</v>
      </c>
      <c r="B610" s="153">
        <f t="shared" si="227"/>
        <v>6</v>
      </c>
      <c r="C610" s="154">
        <v>633131</v>
      </c>
      <c r="D610" s="154" t="s">
        <v>1421</v>
      </c>
      <c r="F610" s="158" t="s">
        <v>176</v>
      </c>
      <c r="G610" s="158"/>
      <c r="H610" s="158" t="s">
        <v>176</v>
      </c>
      <c r="I610" s="158" t="s">
        <v>176</v>
      </c>
      <c r="J610" s="165">
        <v>633131</v>
      </c>
      <c r="K610" s="158" t="s">
        <v>176</v>
      </c>
      <c r="L610" s="158" t="s">
        <v>176</v>
      </c>
      <c r="M610" s="158" t="s">
        <v>176</v>
      </c>
      <c r="N610" s="158"/>
      <c r="O610" s="165" t="s">
        <v>659</v>
      </c>
      <c r="P610" s="160"/>
      <c r="R610" s="161">
        <f>P610-R611-R612-R613-R614-R615-R616-R617-R618-R619-R620-R621-R622-R623-R624-R625-R626</f>
        <v>0</v>
      </c>
      <c r="S610" s="153" t="s">
        <v>176</v>
      </c>
      <c r="T610" s="160"/>
      <c r="V610" s="161">
        <f>T610+V611+V614+V617</f>
        <v>0</v>
      </c>
      <c r="X610" s="342"/>
      <c r="Y610" s="342"/>
      <c r="Z610" s="342"/>
    </row>
    <row r="611" spans="1:26" ht="15" hidden="1" customHeight="1">
      <c r="A611" s="153">
        <v>601</v>
      </c>
      <c r="B611" s="153">
        <f t="shared" si="227"/>
        <v>7</v>
      </c>
      <c r="C611" s="154">
        <v>6331311</v>
      </c>
      <c r="F611" s="158" t="s">
        <v>176</v>
      </c>
      <c r="G611" s="158"/>
      <c r="H611" s="158" t="s">
        <v>176</v>
      </c>
      <c r="I611" s="158" t="s">
        <v>176</v>
      </c>
      <c r="J611" s="158" t="s">
        <v>176</v>
      </c>
      <c r="K611" s="166">
        <v>6331311</v>
      </c>
      <c r="L611" s="158" t="s">
        <v>176</v>
      </c>
      <c r="M611" s="158" t="s">
        <v>176</v>
      </c>
      <c r="N611" s="158" t="s">
        <v>1422</v>
      </c>
      <c r="O611" s="166" t="s">
        <v>660</v>
      </c>
      <c r="P611" s="160"/>
      <c r="R611" s="161">
        <f>P611-R612-R613</f>
        <v>0</v>
      </c>
      <c r="S611" s="153" t="s">
        <v>176</v>
      </c>
      <c r="T611" s="160"/>
      <c r="V611" s="161">
        <f>T611+V612+V613</f>
        <v>0</v>
      </c>
      <c r="X611" s="342"/>
      <c r="Y611" s="342"/>
      <c r="Z611" s="342"/>
    </row>
    <row r="612" spans="1:26" ht="15" hidden="1" customHeight="1">
      <c r="A612" s="153">
        <v>602</v>
      </c>
      <c r="B612" s="153">
        <f t="shared" si="227"/>
        <v>8</v>
      </c>
      <c r="C612" s="154">
        <v>63313111</v>
      </c>
      <c r="F612" s="158" t="s">
        <v>176</v>
      </c>
      <c r="G612" s="158"/>
      <c r="H612" s="158" t="s">
        <v>176</v>
      </c>
      <c r="I612" s="158" t="s">
        <v>176</v>
      </c>
      <c r="J612" s="158" t="s">
        <v>176</v>
      </c>
      <c r="K612" s="158" t="s">
        <v>176</v>
      </c>
      <c r="L612" s="167">
        <v>63313111</v>
      </c>
      <c r="M612" s="158" t="s">
        <v>176</v>
      </c>
      <c r="N612" s="158" t="s">
        <v>1422</v>
      </c>
      <c r="O612" s="167" t="s">
        <v>318</v>
      </c>
      <c r="P612" s="160"/>
      <c r="R612" s="161">
        <f t="shared" ref="R612:R613" si="236">P612</f>
        <v>0</v>
      </c>
      <c r="S612" s="153" t="s">
        <v>176</v>
      </c>
      <c r="T612" s="160"/>
      <c r="V612" s="161">
        <f t="shared" ref="V612:V613" si="237">T612</f>
        <v>0</v>
      </c>
      <c r="X612" s="342"/>
      <c r="Y612" s="342"/>
      <c r="Z612" s="342"/>
    </row>
    <row r="613" spans="1:26" ht="15" hidden="1" customHeight="1">
      <c r="A613" s="153">
        <v>603</v>
      </c>
      <c r="B613" s="153">
        <f t="shared" si="227"/>
        <v>8</v>
      </c>
      <c r="C613" s="154">
        <v>63313112</v>
      </c>
      <c r="F613" s="158" t="s">
        <v>176</v>
      </c>
      <c r="G613" s="158"/>
      <c r="H613" s="158" t="s">
        <v>176</v>
      </c>
      <c r="I613" s="158" t="s">
        <v>176</v>
      </c>
      <c r="J613" s="158" t="s">
        <v>176</v>
      </c>
      <c r="K613" s="158" t="s">
        <v>176</v>
      </c>
      <c r="L613" s="167">
        <v>63313112</v>
      </c>
      <c r="M613" s="158" t="s">
        <v>176</v>
      </c>
      <c r="N613" s="158" t="s">
        <v>1422</v>
      </c>
      <c r="O613" s="167" t="s">
        <v>661</v>
      </c>
      <c r="P613" s="160"/>
      <c r="R613" s="161">
        <f t="shared" si="236"/>
        <v>0</v>
      </c>
      <c r="S613" s="153" t="s">
        <v>176</v>
      </c>
      <c r="T613" s="160"/>
      <c r="V613" s="161">
        <f t="shared" si="237"/>
        <v>0</v>
      </c>
      <c r="X613" s="342"/>
      <c r="Y613" s="342"/>
      <c r="Z613" s="342"/>
    </row>
    <row r="614" spans="1:26" ht="15" hidden="1" customHeight="1">
      <c r="A614" s="153">
        <v>604</v>
      </c>
      <c r="B614" s="153">
        <f t="shared" si="227"/>
        <v>7</v>
      </c>
      <c r="C614" s="154">
        <v>6331312</v>
      </c>
      <c r="F614" s="158" t="s">
        <v>176</v>
      </c>
      <c r="G614" s="158"/>
      <c r="H614" s="158" t="s">
        <v>176</v>
      </c>
      <c r="I614" s="158" t="s">
        <v>176</v>
      </c>
      <c r="J614" s="158" t="s">
        <v>176</v>
      </c>
      <c r="K614" s="166">
        <v>6331312</v>
      </c>
      <c r="L614" s="158" t="s">
        <v>176</v>
      </c>
      <c r="M614" s="158" t="s">
        <v>176</v>
      </c>
      <c r="N614" s="158" t="s">
        <v>1422</v>
      </c>
      <c r="O614" s="166" t="s">
        <v>662</v>
      </c>
      <c r="P614" s="160"/>
      <c r="R614" s="161">
        <f>P614-R615-R616</f>
        <v>0</v>
      </c>
      <c r="S614" s="153" t="s">
        <v>176</v>
      </c>
      <c r="T614" s="160"/>
      <c r="V614" s="161">
        <f>T614+V615+V616</f>
        <v>0</v>
      </c>
      <c r="X614" s="342"/>
      <c r="Y614" s="342"/>
      <c r="Z614" s="342"/>
    </row>
    <row r="615" spans="1:26" ht="15" hidden="1" customHeight="1">
      <c r="A615" s="153">
        <v>605</v>
      </c>
      <c r="B615" s="153">
        <f t="shared" si="227"/>
        <v>8</v>
      </c>
      <c r="C615" s="154">
        <v>63313121</v>
      </c>
      <c r="F615" s="158" t="s">
        <v>176</v>
      </c>
      <c r="G615" s="158"/>
      <c r="H615" s="158" t="s">
        <v>176</v>
      </c>
      <c r="I615" s="158" t="s">
        <v>176</v>
      </c>
      <c r="J615" s="158" t="s">
        <v>176</v>
      </c>
      <c r="K615" s="158" t="s">
        <v>176</v>
      </c>
      <c r="L615" s="167">
        <v>63313121</v>
      </c>
      <c r="M615" s="158" t="s">
        <v>176</v>
      </c>
      <c r="N615" s="158" t="s">
        <v>1422</v>
      </c>
      <c r="O615" s="167" t="s">
        <v>318</v>
      </c>
      <c r="P615" s="160"/>
      <c r="R615" s="161">
        <f>P615</f>
        <v>0</v>
      </c>
      <c r="S615" s="153" t="s">
        <v>176</v>
      </c>
      <c r="T615" s="160"/>
      <c r="V615" s="161">
        <f>T615</f>
        <v>0</v>
      </c>
      <c r="X615" s="342"/>
      <c r="Y615" s="342"/>
      <c r="Z615" s="342"/>
    </row>
    <row r="616" spans="1:26" ht="15" hidden="1" customHeight="1">
      <c r="A616" s="153">
        <v>606</v>
      </c>
      <c r="B616" s="153">
        <f t="shared" si="227"/>
        <v>8</v>
      </c>
      <c r="C616" s="154">
        <v>63313122</v>
      </c>
      <c r="F616" s="158" t="s">
        <v>176</v>
      </c>
      <c r="G616" s="158"/>
      <c r="H616" s="158" t="s">
        <v>176</v>
      </c>
      <c r="I616" s="158" t="s">
        <v>176</v>
      </c>
      <c r="J616" s="158" t="s">
        <v>176</v>
      </c>
      <c r="K616" s="158" t="s">
        <v>176</v>
      </c>
      <c r="L616" s="167">
        <v>63313122</v>
      </c>
      <c r="M616" s="158" t="s">
        <v>176</v>
      </c>
      <c r="N616" s="158" t="s">
        <v>1422</v>
      </c>
      <c r="O616" s="167" t="s">
        <v>661</v>
      </c>
      <c r="P616" s="160"/>
      <c r="R616" s="161">
        <f>P616-R618-R619-R620-R621-R622-R623-R624-R625-R626</f>
        <v>0</v>
      </c>
      <c r="S616" s="153" t="s">
        <v>176</v>
      </c>
      <c r="T616" s="160"/>
      <c r="V616" s="161">
        <f>T616+V618+V619+V620+V621+V622+V623+V624+V625+V626</f>
        <v>0</v>
      </c>
      <c r="X616" s="342"/>
      <c r="Y616" s="342"/>
      <c r="Z616" s="342"/>
    </row>
    <row r="617" spans="1:26" ht="15" hidden="1" customHeight="1">
      <c r="A617" s="153">
        <v>607</v>
      </c>
      <c r="B617" s="153">
        <f t="shared" si="227"/>
        <v>7</v>
      </c>
      <c r="C617" s="154">
        <v>6331313</v>
      </c>
      <c r="F617" s="158" t="s">
        <v>176</v>
      </c>
      <c r="G617" s="158"/>
      <c r="H617" s="158" t="s">
        <v>176</v>
      </c>
      <c r="I617" s="158" t="s">
        <v>176</v>
      </c>
      <c r="J617" s="158" t="s">
        <v>176</v>
      </c>
      <c r="K617" s="166">
        <v>6331313</v>
      </c>
      <c r="L617" s="158" t="s">
        <v>176</v>
      </c>
      <c r="M617" s="158" t="s">
        <v>176</v>
      </c>
      <c r="N617" s="158" t="s">
        <v>1422</v>
      </c>
      <c r="O617" s="166" t="s">
        <v>410</v>
      </c>
      <c r="P617" s="160"/>
      <c r="R617" s="161">
        <f>P617-R618-R619-R620-R621-R622-R623-R624-R625-R626</f>
        <v>0</v>
      </c>
      <c r="S617" s="153" t="s">
        <v>176</v>
      </c>
      <c r="T617" s="160"/>
      <c r="V617" s="161">
        <f>T617</f>
        <v>0</v>
      </c>
      <c r="X617" s="342"/>
      <c r="Y617" s="342"/>
      <c r="Z617" s="342"/>
    </row>
    <row r="618" spans="1:26" ht="15" hidden="1" customHeight="1">
      <c r="A618" s="153">
        <v>608</v>
      </c>
      <c r="B618" s="153">
        <f t="shared" si="227"/>
        <v>9</v>
      </c>
      <c r="C618" s="154">
        <v>633131301</v>
      </c>
      <c r="F618" s="158" t="s">
        <v>176</v>
      </c>
      <c r="G618" s="158"/>
      <c r="H618" s="158" t="s">
        <v>176</v>
      </c>
      <c r="I618" s="158" t="s">
        <v>176</v>
      </c>
      <c r="J618" s="158" t="s">
        <v>176</v>
      </c>
      <c r="K618" s="158" t="s">
        <v>176</v>
      </c>
      <c r="L618" s="158" t="s">
        <v>176</v>
      </c>
      <c r="M618" s="158">
        <v>633131301</v>
      </c>
      <c r="N618" s="158" t="s">
        <v>1422</v>
      </c>
      <c r="O618" s="158" t="s">
        <v>663</v>
      </c>
      <c r="P618" s="160"/>
      <c r="R618" s="161">
        <f t="shared" ref="R618:R626" si="238">P618</f>
        <v>0</v>
      </c>
      <c r="S618" s="153" t="s">
        <v>176</v>
      </c>
      <c r="T618" s="160"/>
      <c r="V618" s="161">
        <f t="shared" ref="V618:V626" si="239">T618</f>
        <v>0</v>
      </c>
      <c r="X618" s="342"/>
      <c r="Y618" s="342"/>
      <c r="Z618" s="342"/>
    </row>
    <row r="619" spans="1:26" ht="15" hidden="1" customHeight="1">
      <c r="A619" s="153">
        <v>609</v>
      </c>
      <c r="B619" s="153">
        <f t="shared" si="227"/>
        <v>9</v>
      </c>
      <c r="C619" s="154">
        <v>633131302</v>
      </c>
      <c r="F619" s="158" t="s">
        <v>176</v>
      </c>
      <c r="G619" s="158"/>
      <c r="H619" s="158" t="s">
        <v>176</v>
      </c>
      <c r="I619" s="158" t="s">
        <v>176</v>
      </c>
      <c r="J619" s="158" t="s">
        <v>176</v>
      </c>
      <c r="K619" s="158" t="s">
        <v>176</v>
      </c>
      <c r="L619" s="158" t="s">
        <v>176</v>
      </c>
      <c r="M619" s="158">
        <v>633131302</v>
      </c>
      <c r="N619" s="158" t="s">
        <v>1422</v>
      </c>
      <c r="O619" s="158" t="s">
        <v>664</v>
      </c>
      <c r="P619" s="160"/>
      <c r="R619" s="161">
        <f t="shared" si="238"/>
        <v>0</v>
      </c>
      <c r="S619" s="153" t="s">
        <v>176</v>
      </c>
      <c r="T619" s="160"/>
      <c r="V619" s="161">
        <f t="shared" si="239"/>
        <v>0</v>
      </c>
      <c r="X619" s="342"/>
      <c r="Y619" s="342"/>
      <c r="Z619" s="342"/>
    </row>
    <row r="620" spans="1:26" ht="15" hidden="1" customHeight="1">
      <c r="A620" s="153">
        <v>610</v>
      </c>
      <c r="B620" s="153">
        <f t="shared" si="227"/>
        <v>9</v>
      </c>
      <c r="C620" s="154">
        <v>633131303</v>
      </c>
      <c r="F620" s="158" t="s">
        <v>176</v>
      </c>
      <c r="G620" s="158"/>
      <c r="H620" s="158" t="s">
        <v>176</v>
      </c>
      <c r="I620" s="158" t="s">
        <v>176</v>
      </c>
      <c r="J620" s="158" t="s">
        <v>176</v>
      </c>
      <c r="K620" s="158" t="s">
        <v>176</v>
      </c>
      <c r="L620" s="158" t="s">
        <v>176</v>
      </c>
      <c r="M620" s="158">
        <v>633131303</v>
      </c>
      <c r="N620" s="158" t="s">
        <v>1422</v>
      </c>
      <c r="O620" s="158" t="s">
        <v>665</v>
      </c>
      <c r="P620" s="160"/>
      <c r="R620" s="161">
        <f t="shared" si="238"/>
        <v>0</v>
      </c>
      <c r="S620" s="153" t="s">
        <v>176</v>
      </c>
      <c r="T620" s="160"/>
      <c r="V620" s="161">
        <f t="shared" si="239"/>
        <v>0</v>
      </c>
      <c r="X620" s="342"/>
      <c r="Y620" s="342"/>
      <c r="Z620" s="342"/>
    </row>
    <row r="621" spans="1:26" ht="15" hidden="1" customHeight="1">
      <c r="A621" s="153">
        <v>611</v>
      </c>
      <c r="B621" s="153">
        <f t="shared" si="227"/>
        <v>9</v>
      </c>
      <c r="C621" s="154">
        <v>633131304</v>
      </c>
      <c r="F621" s="158" t="s">
        <v>176</v>
      </c>
      <c r="G621" s="158"/>
      <c r="H621" s="158" t="s">
        <v>176</v>
      </c>
      <c r="I621" s="158" t="s">
        <v>176</v>
      </c>
      <c r="J621" s="158" t="s">
        <v>176</v>
      </c>
      <c r="K621" s="158" t="s">
        <v>176</v>
      </c>
      <c r="L621" s="158" t="s">
        <v>176</v>
      </c>
      <c r="M621" s="158">
        <v>633131304</v>
      </c>
      <c r="N621" s="158" t="s">
        <v>1422</v>
      </c>
      <c r="O621" s="158" t="s">
        <v>666</v>
      </c>
      <c r="P621" s="160"/>
      <c r="R621" s="161">
        <f t="shared" si="238"/>
        <v>0</v>
      </c>
      <c r="S621" s="153" t="s">
        <v>176</v>
      </c>
      <c r="T621" s="160"/>
      <c r="V621" s="161">
        <f t="shared" si="239"/>
        <v>0</v>
      </c>
      <c r="X621" s="342"/>
      <c r="Y621" s="342"/>
      <c r="Z621" s="342"/>
    </row>
    <row r="622" spans="1:26" ht="15" hidden="1" customHeight="1">
      <c r="A622" s="153">
        <v>612</v>
      </c>
      <c r="B622" s="153">
        <f t="shared" si="227"/>
        <v>9</v>
      </c>
      <c r="C622" s="154">
        <v>633131305</v>
      </c>
      <c r="F622" s="158" t="s">
        <v>176</v>
      </c>
      <c r="G622" s="158"/>
      <c r="H622" s="158" t="s">
        <v>176</v>
      </c>
      <c r="I622" s="158" t="s">
        <v>176</v>
      </c>
      <c r="J622" s="158" t="s">
        <v>176</v>
      </c>
      <c r="K622" s="158" t="s">
        <v>176</v>
      </c>
      <c r="L622" s="158" t="s">
        <v>176</v>
      </c>
      <c r="M622" s="158">
        <v>633131305</v>
      </c>
      <c r="N622" s="158" t="s">
        <v>1422</v>
      </c>
      <c r="O622" s="158" t="s">
        <v>667</v>
      </c>
      <c r="P622" s="160"/>
      <c r="R622" s="161">
        <f t="shared" si="238"/>
        <v>0</v>
      </c>
      <c r="S622" s="153" t="s">
        <v>176</v>
      </c>
      <c r="T622" s="160"/>
      <c r="V622" s="161">
        <f t="shared" si="239"/>
        <v>0</v>
      </c>
      <c r="X622" s="342"/>
      <c r="Y622" s="342"/>
      <c r="Z622" s="342"/>
    </row>
    <row r="623" spans="1:26" ht="15" hidden="1" customHeight="1">
      <c r="A623" s="153">
        <v>613</v>
      </c>
      <c r="B623" s="153">
        <f t="shared" si="227"/>
        <v>9</v>
      </c>
      <c r="C623" s="154">
        <v>633131306</v>
      </c>
      <c r="F623" s="158" t="s">
        <v>176</v>
      </c>
      <c r="G623" s="158"/>
      <c r="H623" s="158" t="s">
        <v>176</v>
      </c>
      <c r="I623" s="158" t="s">
        <v>176</v>
      </c>
      <c r="J623" s="158" t="s">
        <v>176</v>
      </c>
      <c r="K623" s="158" t="s">
        <v>176</v>
      </c>
      <c r="L623" s="158" t="s">
        <v>176</v>
      </c>
      <c r="M623" s="158">
        <v>633131306</v>
      </c>
      <c r="N623" s="158" t="s">
        <v>1422</v>
      </c>
      <c r="O623" s="158" t="s">
        <v>668</v>
      </c>
      <c r="P623" s="160"/>
      <c r="R623" s="161">
        <f t="shared" si="238"/>
        <v>0</v>
      </c>
      <c r="S623" s="153" t="s">
        <v>176</v>
      </c>
      <c r="T623" s="160"/>
      <c r="V623" s="161">
        <f t="shared" si="239"/>
        <v>0</v>
      </c>
      <c r="X623" s="342"/>
      <c r="Y623" s="342"/>
      <c r="Z623" s="342"/>
    </row>
    <row r="624" spans="1:26" ht="15" hidden="1" customHeight="1">
      <c r="A624" s="153">
        <v>614</v>
      </c>
      <c r="B624" s="153">
        <f t="shared" si="227"/>
        <v>9</v>
      </c>
      <c r="C624" s="154">
        <v>633131307</v>
      </c>
      <c r="F624" s="158" t="s">
        <v>176</v>
      </c>
      <c r="G624" s="158"/>
      <c r="H624" s="158" t="s">
        <v>176</v>
      </c>
      <c r="I624" s="158" t="s">
        <v>176</v>
      </c>
      <c r="J624" s="158" t="s">
        <v>176</v>
      </c>
      <c r="K624" s="158" t="s">
        <v>176</v>
      </c>
      <c r="L624" s="158" t="s">
        <v>176</v>
      </c>
      <c r="M624" s="158">
        <v>633131307</v>
      </c>
      <c r="N624" s="158" t="s">
        <v>1422</v>
      </c>
      <c r="O624" s="158" t="s">
        <v>669</v>
      </c>
      <c r="P624" s="160"/>
      <c r="R624" s="161">
        <f t="shared" si="238"/>
        <v>0</v>
      </c>
      <c r="S624" s="153" t="s">
        <v>176</v>
      </c>
      <c r="T624" s="160"/>
      <c r="V624" s="161">
        <f t="shared" si="239"/>
        <v>0</v>
      </c>
      <c r="X624" s="342"/>
      <c r="Y624" s="342"/>
      <c r="Z624" s="342"/>
    </row>
    <row r="625" spans="1:26" ht="15" hidden="1" customHeight="1">
      <c r="A625" s="153">
        <v>615</v>
      </c>
      <c r="B625" s="153">
        <f t="shared" si="227"/>
        <v>9</v>
      </c>
      <c r="C625" s="154">
        <v>633131308</v>
      </c>
      <c r="F625" s="158" t="s">
        <v>176</v>
      </c>
      <c r="G625" s="158"/>
      <c r="H625" s="158" t="s">
        <v>176</v>
      </c>
      <c r="I625" s="158" t="s">
        <v>176</v>
      </c>
      <c r="J625" s="158" t="s">
        <v>176</v>
      </c>
      <c r="K625" s="158" t="s">
        <v>176</v>
      </c>
      <c r="L625" s="158" t="s">
        <v>176</v>
      </c>
      <c r="M625" s="158">
        <v>633131308</v>
      </c>
      <c r="N625" s="158" t="s">
        <v>1422</v>
      </c>
      <c r="O625" s="158" t="s">
        <v>670</v>
      </c>
      <c r="P625" s="160"/>
      <c r="R625" s="161">
        <f t="shared" si="238"/>
        <v>0</v>
      </c>
      <c r="S625" s="153" t="s">
        <v>176</v>
      </c>
      <c r="T625" s="160"/>
      <c r="V625" s="161">
        <f t="shared" si="239"/>
        <v>0</v>
      </c>
      <c r="X625" s="342"/>
      <c r="Y625" s="342"/>
      <c r="Z625" s="342"/>
    </row>
    <row r="626" spans="1:26" ht="15" hidden="1" customHeight="1">
      <c r="A626" s="153">
        <v>616</v>
      </c>
      <c r="B626" s="153">
        <f t="shared" si="227"/>
        <v>9</v>
      </c>
      <c r="C626" s="154">
        <v>633131398</v>
      </c>
      <c r="F626" s="158" t="s">
        <v>176</v>
      </c>
      <c r="G626" s="158"/>
      <c r="H626" s="158" t="s">
        <v>176</v>
      </c>
      <c r="I626" s="158" t="s">
        <v>176</v>
      </c>
      <c r="J626" s="158" t="s">
        <v>176</v>
      </c>
      <c r="K626" s="158" t="s">
        <v>176</v>
      </c>
      <c r="L626" s="158" t="s">
        <v>176</v>
      </c>
      <c r="M626" s="158">
        <v>633131398</v>
      </c>
      <c r="N626" s="158" t="s">
        <v>1422</v>
      </c>
      <c r="O626" s="158" t="s">
        <v>671</v>
      </c>
      <c r="P626" s="160"/>
      <c r="R626" s="161">
        <f t="shared" si="238"/>
        <v>0</v>
      </c>
      <c r="S626" s="153" t="s">
        <v>176</v>
      </c>
      <c r="T626" s="160"/>
      <c r="V626" s="161">
        <f t="shared" si="239"/>
        <v>0</v>
      </c>
      <c r="X626" s="342"/>
      <c r="Y626" s="342"/>
      <c r="Z626" s="342"/>
    </row>
    <row r="627" spans="1:26" ht="15" customHeight="1">
      <c r="A627" s="153">
        <v>617</v>
      </c>
      <c r="B627" s="153">
        <f t="shared" si="227"/>
        <v>6</v>
      </c>
      <c r="C627" s="154">
        <v>633132</v>
      </c>
      <c r="D627" s="154" t="s">
        <v>1421</v>
      </c>
      <c r="F627" s="158" t="s">
        <v>176</v>
      </c>
      <c r="G627" s="158"/>
      <c r="H627" s="158" t="s">
        <v>176</v>
      </c>
      <c r="I627" s="158" t="s">
        <v>176</v>
      </c>
      <c r="J627" s="165">
        <v>633132</v>
      </c>
      <c r="K627" s="158" t="s">
        <v>176</v>
      </c>
      <c r="L627" s="158" t="s">
        <v>176</v>
      </c>
      <c r="M627" s="158" t="s">
        <v>176</v>
      </c>
      <c r="N627" s="158"/>
      <c r="O627" s="165" t="s">
        <v>672</v>
      </c>
      <c r="P627" s="160"/>
      <c r="R627" s="161">
        <f>P627-R628-R629-R630-R631-R632-R633-R634-R635-R636-R637-R638-R639-R640-R641-R642-R643</f>
        <v>0</v>
      </c>
      <c r="S627" s="153" t="s">
        <v>176</v>
      </c>
      <c r="T627" s="160"/>
      <c r="V627" s="161">
        <f>T627+V628+V631+V634</f>
        <v>0</v>
      </c>
      <c r="X627" s="342"/>
      <c r="Y627" s="342"/>
      <c r="Z627" s="342"/>
    </row>
    <row r="628" spans="1:26" ht="15" hidden="1" customHeight="1">
      <c r="A628" s="153">
        <v>618</v>
      </c>
      <c r="B628" s="153">
        <f t="shared" si="227"/>
        <v>7</v>
      </c>
      <c r="C628" s="154">
        <v>6331321</v>
      </c>
      <c r="F628" s="158" t="s">
        <v>176</v>
      </c>
      <c r="G628" s="158"/>
      <c r="H628" s="158" t="s">
        <v>176</v>
      </c>
      <c r="I628" s="158" t="s">
        <v>176</v>
      </c>
      <c r="J628" s="158" t="s">
        <v>176</v>
      </c>
      <c r="K628" s="166">
        <v>6331321</v>
      </c>
      <c r="L628" s="158" t="s">
        <v>176</v>
      </c>
      <c r="M628" s="158" t="s">
        <v>176</v>
      </c>
      <c r="N628" s="158" t="s">
        <v>1422</v>
      </c>
      <c r="O628" s="166" t="s">
        <v>660</v>
      </c>
      <c r="P628" s="160"/>
      <c r="R628" s="161">
        <f>P628-R629-R630</f>
        <v>0</v>
      </c>
      <c r="S628" s="153" t="s">
        <v>176</v>
      </c>
      <c r="T628" s="160"/>
      <c r="V628" s="161">
        <f>T628+V629+V630</f>
        <v>0</v>
      </c>
      <c r="X628" s="342"/>
      <c r="Y628" s="342"/>
      <c r="Z628" s="342"/>
    </row>
    <row r="629" spans="1:26" ht="15" hidden="1" customHeight="1">
      <c r="A629" s="153">
        <v>619</v>
      </c>
      <c r="B629" s="153">
        <f t="shared" si="227"/>
        <v>8</v>
      </c>
      <c r="C629" s="154">
        <v>63313211</v>
      </c>
      <c r="F629" s="158" t="s">
        <v>176</v>
      </c>
      <c r="G629" s="158"/>
      <c r="H629" s="158" t="s">
        <v>176</v>
      </c>
      <c r="I629" s="158" t="s">
        <v>176</v>
      </c>
      <c r="J629" s="158" t="s">
        <v>176</v>
      </c>
      <c r="K629" s="158" t="s">
        <v>176</v>
      </c>
      <c r="L629" s="167">
        <v>63313211</v>
      </c>
      <c r="M629" s="158" t="s">
        <v>176</v>
      </c>
      <c r="N629" s="158" t="s">
        <v>1422</v>
      </c>
      <c r="O629" s="167" t="s">
        <v>318</v>
      </c>
      <c r="P629" s="160"/>
      <c r="R629" s="161">
        <f>P629</f>
        <v>0</v>
      </c>
      <c r="S629" s="153" t="s">
        <v>176</v>
      </c>
      <c r="T629" s="160"/>
      <c r="V629" s="161">
        <f>T629</f>
        <v>0</v>
      </c>
      <c r="X629" s="342"/>
      <c r="Y629" s="342"/>
      <c r="Z629" s="342"/>
    </row>
    <row r="630" spans="1:26" ht="15" hidden="1" customHeight="1">
      <c r="A630" s="153">
        <v>620</v>
      </c>
      <c r="B630" s="153">
        <f t="shared" si="227"/>
        <v>8</v>
      </c>
      <c r="C630" s="154">
        <v>63313212</v>
      </c>
      <c r="F630" s="158" t="s">
        <v>176</v>
      </c>
      <c r="G630" s="158"/>
      <c r="H630" s="158" t="s">
        <v>176</v>
      </c>
      <c r="I630" s="158" t="s">
        <v>176</v>
      </c>
      <c r="J630" s="158" t="s">
        <v>176</v>
      </c>
      <c r="K630" s="158" t="s">
        <v>176</v>
      </c>
      <c r="L630" s="167">
        <v>63313212</v>
      </c>
      <c r="M630" s="158" t="s">
        <v>176</v>
      </c>
      <c r="N630" s="158" t="s">
        <v>1422</v>
      </c>
      <c r="O630" s="167" t="s">
        <v>661</v>
      </c>
      <c r="P630" s="160"/>
      <c r="R630" s="161">
        <f>P630</f>
        <v>0</v>
      </c>
      <c r="S630" s="153" t="s">
        <v>176</v>
      </c>
      <c r="T630" s="160"/>
      <c r="V630" s="161">
        <f>T630</f>
        <v>0</v>
      </c>
      <c r="X630" s="342"/>
      <c r="Y630" s="342"/>
      <c r="Z630" s="342"/>
    </row>
    <row r="631" spans="1:26" ht="15" hidden="1" customHeight="1">
      <c r="A631" s="153">
        <v>621</v>
      </c>
      <c r="B631" s="153">
        <f t="shared" si="227"/>
        <v>7</v>
      </c>
      <c r="C631" s="154">
        <v>6331322</v>
      </c>
      <c r="F631" s="158" t="s">
        <v>176</v>
      </c>
      <c r="G631" s="158"/>
      <c r="H631" s="158" t="s">
        <v>176</v>
      </c>
      <c r="I631" s="158" t="s">
        <v>176</v>
      </c>
      <c r="J631" s="158" t="s">
        <v>176</v>
      </c>
      <c r="K631" s="166">
        <v>6331322</v>
      </c>
      <c r="L631" s="158" t="s">
        <v>176</v>
      </c>
      <c r="M631" s="158" t="s">
        <v>176</v>
      </c>
      <c r="N631" s="158" t="s">
        <v>1422</v>
      </c>
      <c r="O631" s="166" t="s">
        <v>662</v>
      </c>
      <c r="P631" s="160"/>
      <c r="R631" s="161">
        <f>P631-R632-R633</f>
        <v>0</v>
      </c>
      <c r="S631" s="153" t="s">
        <v>176</v>
      </c>
      <c r="T631" s="160"/>
      <c r="V631" s="161">
        <f>T631+V632+V633</f>
        <v>0</v>
      </c>
      <c r="X631" s="342"/>
      <c r="Y631" s="342"/>
      <c r="Z631" s="342"/>
    </row>
    <row r="632" spans="1:26" ht="15" hidden="1" customHeight="1">
      <c r="A632" s="153">
        <v>622</v>
      </c>
      <c r="B632" s="153">
        <f t="shared" si="227"/>
        <v>8</v>
      </c>
      <c r="C632" s="154">
        <v>63313221</v>
      </c>
      <c r="F632" s="158" t="s">
        <v>176</v>
      </c>
      <c r="G632" s="158"/>
      <c r="H632" s="158" t="s">
        <v>176</v>
      </c>
      <c r="I632" s="158" t="s">
        <v>176</v>
      </c>
      <c r="J632" s="158" t="s">
        <v>176</v>
      </c>
      <c r="K632" s="158" t="s">
        <v>176</v>
      </c>
      <c r="L632" s="167">
        <v>63313221</v>
      </c>
      <c r="M632" s="158" t="s">
        <v>176</v>
      </c>
      <c r="N632" s="158" t="s">
        <v>1422</v>
      </c>
      <c r="O632" s="167" t="s">
        <v>318</v>
      </c>
      <c r="P632" s="160"/>
      <c r="R632" s="161">
        <f>P632</f>
        <v>0</v>
      </c>
      <c r="S632" s="153" t="s">
        <v>176</v>
      </c>
      <c r="T632" s="160"/>
      <c r="V632" s="161">
        <f>T632</f>
        <v>0</v>
      </c>
      <c r="X632" s="342"/>
      <c r="Y632" s="342"/>
      <c r="Z632" s="342"/>
    </row>
    <row r="633" spans="1:26" ht="15" hidden="1" customHeight="1">
      <c r="A633" s="153">
        <v>623</v>
      </c>
      <c r="B633" s="153">
        <f t="shared" si="227"/>
        <v>8</v>
      </c>
      <c r="C633" s="154">
        <v>63313222</v>
      </c>
      <c r="F633" s="158" t="s">
        <v>176</v>
      </c>
      <c r="G633" s="158"/>
      <c r="H633" s="158" t="s">
        <v>176</v>
      </c>
      <c r="I633" s="158" t="s">
        <v>176</v>
      </c>
      <c r="J633" s="158" t="s">
        <v>176</v>
      </c>
      <c r="K633" s="158" t="s">
        <v>176</v>
      </c>
      <c r="L633" s="167">
        <v>63313222</v>
      </c>
      <c r="M633" s="158" t="s">
        <v>176</v>
      </c>
      <c r="N633" s="158" t="s">
        <v>1422</v>
      </c>
      <c r="O633" s="167" t="s">
        <v>661</v>
      </c>
      <c r="P633" s="160"/>
      <c r="R633" s="161">
        <f>P633-R635-R636-R637-R638-R639-R640-R641-R642-R643</f>
        <v>0</v>
      </c>
      <c r="S633" s="153" t="s">
        <v>176</v>
      </c>
      <c r="T633" s="160"/>
      <c r="V633" s="161">
        <f>T633+V635+V636+V637+V638+V639+V640+V641+V642+V643</f>
        <v>0</v>
      </c>
      <c r="X633" s="342"/>
      <c r="Y633" s="342"/>
      <c r="Z633" s="342"/>
    </row>
    <row r="634" spans="1:26" ht="15" hidden="1" customHeight="1">
      <c r="A634" s="153">
        <v>624</v>
      </c>
      <c r="B634" s="153">
        <f t="shared" si="227"/>
        <v>7</v>
      </c>
      <c r="C634" s="154">
        <v>6331323</v>
      </c>
      <c r="F634" s="158" t="s">
        <v>176</v>
      </c>
      <c r="G634" s="158"/>
      <c r="H634" s="158" t="s">
        <v>176</v>
      </c>
      <c r="I634" s="158" t="s">
        <v>176</v>
      </c>
      <c r="J634" s="158" t="s">
        <v>176</v>
      </c>
      <c r="K634" s="166">
        <v>6331323</v>
      </c>
      <c r="L634" s="158" t="s">
        <v>176</v>
      </c>
      <c r="M634" s="158" t="s">
        <v>176</v>
      </c>
      <c r="N634" s="158" t="s">
        <v>1422</v>
      </c>
      <c r="O634" s="166" t="s">
        <v>410</v>
      </c>
      <c r="P634" s="160"/>
      <c r="R634" s="161">
        <f>P634-R635-R636-R637-R638-R639-R640-R641-R642-R643</f>
        <v>0</v>
      </c>
      <c r="S634" s="153" t="s">
        <v>176</v>
      </c>
      <c r="T634" s="160"/>
      <c r="V634" s="161">
        <f>T634</f>
        <v>0</v>
      </c>
      <c r="X634" s="342"/>
      <c r="Y634" s="342"/>
      <c r="Z634" s="342"/>
    </row>
    <row r="635" spans="1:26" ht="15" hidden="1" customHeight="1">
      <c r="A635" s="153">
        <v>625</v>
      </c>
      <c r="B635" s="153">
        <f t="shared" si="227"/>
        <v>9</v>
      </c>
      <c r="C635" s="154">
        <v>633132301</v>
      </c>
      <c r="F635" s="158" t="s">
        <v>176</v>
      </c>
      <c r="G635" s="158"/>
      <c r="H635" s="158" t="s">
        <v>176</v>
      </c>
      <c r="I635" s="158" t="s">
        <v>176</v>
      </c>
      <c r="J635" s="158" t="s">
        <v>176</v>
      </c>
      <c r="K635" s="158" t="s">
        <v>176</v>
      </c>
      <c r="L635" s="158" t="s">
        <v>176</v>
      </c>
      <c r="M635" s="158">
        <v>633132301</v>
      </c>
      <c r="N635" s="158" t="s">
        <v>1422</v>
      </c>
      <c r="O635" s="158" t="s">
        <v>663</v>
      </c>
      <c r="P635" s="160"/>
      <c r="R635" s="161">
        <f t="shared" ref="R635:R643" si="240">P635</f>
        <v>0</v>
      </c>
      <c r="S635" s="153" t="s">
        <v>176</v>
      </c>
      <c r="T635" s="160"/>
      <c r="V635" s="161">
        <f t="shared" ref="V635:V643" si="241">T635</f>
        <v>0</v>
      </c>
      <c r="X635" s="342"/>
      <c r="Y635" s="342"/>
      <c r="Z635" s="342"/>
    </row>
    <row r="636" spans="1:26" ht="15" hidden="1" customHeight="1">
      <c r="A636" s="153">
        <v>626</v>
      </c>
      <c r="B636" s="153">
        <f t="shared" si="227"/>
        <v>9</v>
      </c>
      <c r="C636" s="154">
        <v>633132302</v>
      </c>
      <c r="F636" s="158" t="s">
        <v>176</v>
      </c>
      <c r="G636" s="158"/>
      <c r="H636" s="158" t="s">
        <v>176</v>
      </c>
      <c r="I636" s="158" t="s">
        <v>176</v>
      </c>
      <c r="J636" s="158" t="s">
        <v>176</v>
      </c>
      <c r="K636" s="158" t="s">
        <v>176</v>
      </c>
      <c r="L636" s="158" t="s">
        <v>176</v>
      </c>
      <c r="M636" s="158">
        <v>633132302</v>
      </c>
      <c r="N636" s="158" t="s">
        <v>1422</v>
      </c>
      <c r="O636" s="158" t="s">
        <v>664</v>
      </c>
      <c r="P636" s="160"/>
      <c r="R636" s="161">
        <f t="shared" si="240"/>
        <v>0</v>
      </c>
      <c r="S636" s="153" t="s">
        <v>176</v>
      </c>
      <c r="T636" s="160"/>
      <c r="V636" s="161">
        <f t="shared" si="241"/>
        <v>0</v>
      </c>
      <c r="X636" s="342"/>
      <c r="Y636" s="342"/>
      <c r="Z636" s="342"/>
    </row>
    <row r="637" spans="1:26" ht="15" hidden="1" customHeight="1">
      <c r="A637" s="153">
        <v>627</v>
      </c>
      <c r="B637" s="153">
        <f t="shared" si="227"/>
        <v>9</v>
      </c>
      <c r="C637" s="154">
        <v>633132303</v>
      </c>
      <c r="F637" s="158" t="s">
        <v>176</v>
      </c>
      <c r="G637" s="158"/>
      <c r="H637" s="158" t="s">
        <v>176</v>
      </c>
      <c r="I637" s="158" t="s">
        <v>176</v>
      </c>
      <c r="J637" s="158" t="s">
        <v>176</v>
      </c>
      <c r="K637" s="158" t="s">
        <v>176</v>
      </c>
      <c r="L637" s="158" t="s">
        <v>176</v>
      </c>
      <c r="M637" s="158">
        <v>633132303</v>
      </c>
      <c r="N637" s="158" t="s">
        <v>1422</v>
      </c>
      <c r="O637" s="158" t="s">
        <v>665</v>
      </c>
      <c r="P637" s="160"/>
      <c r="R637" s="161">
        <f t="shared" si="240"/>
        <v>0</v>
      </c>
      <c r="S637" s="153" t="s">
        <v>176</v>
      </c>
      <c r="T637" s="160"/>
      <c r="V637" s="161">
        <f t="shared" si="241"/>
        <v>0</v>
      </c>
      <c r="X637" s="342"/>
      <c r="Y637" s="342"/>
      <c r="Z637" s="342"/>
    </row>
    <row r="638" spans="1:26" ht="15" hidden="1" customHeight="1">
      <c r="A638" s="153">
        <v>628</v>
      </c>
      <c r="B638" s="153">
        <f t="shared" si="227"/>
        <v>9</v>
      </c>
      <c r="C638" s="154">
        <v>633132304</v>
      </c>
      <c r="F638" s="158" t="s">
        <v>176</v>
      </c>
      <c r="G638" s="158"/>
      <c r="H638" s="158" t="s">
        <v>176</v>
      </c>
      <c r="I638" s="158" t="s">
        <v>176</v>
      </c>
      <c r="J638" s="158" t="s">
        <v>176</v>
      </c>
      <c r="K638" s="158" t="s">
        <v>176</v>
      </c>
      <c r="L638" s="158" t="s">
        <v>176</v>
      </c>
      <c r="M638" s="158">
        <v>633132304</v>
      </c>
      <c r="N638" s="158" t="s">
        <v>1422</v>
      </c>
      <c r="O638" s="158" t="s">
        <v>666</v>
      </c>
      <c r="P638" s="160"/>
      <c r="R638" s="161">
        <f t="shared" si="240"/>
        <v>0</v>
      </c>
      <c r="S638" s="153" t="s">
        <v>176</v>
      </c>
      <c r="T638" s="160"/>
      <c r="V638" s="161">
        <f t="shared" si="241"/>
        <v>0</v>
      </c>
      <c r="X638" s="342"/>
      <c r="Y638" s="342"/>
      <c r="Z638" s="342"/>
    </row>
    <row r="639" spans="1:26" ht="15" hidden="1" customHeight="1">
      <c r="A639" s="153">
        <v>629</v>
      </c>
      <c r="B639" s="153">
        <f t="shared" si="227"/>
        <v>9</v>
      </c>
      <c r="C639" s="154">
        <v>633132305</v>
      </c>
      <c r="F639" s="158" t="s">
        <v>176</v>
      </c>
      <c r="G639" s="158"/>
      <c r="H639" s="158" t="s">
        <v>176</v>
      </c>
      <c r="I639" s="158" t="s">
        <v>176</v>
      </c>
      <c r="J639" s="158" t="s">
        <v>176</v>
      </c>
      <c r="K639" s="158" t="s">
        <v>176</v>
      </c>
      <c r="L639" s="158" t="s">
        <v>176</v>
      </c>
      <c r="M639" s="158">
        <v>633132305</v>
      </c>
      <c r="N639" s="158" t="s">
        <v>1422</v>
      </c>
      <c r="O639" s="158" t="s">
        <v>667</v>
      </c>
      <c r="P639" s="160"/>
      <c r="R639" s="161">
        <f t="shared" si="240"/>
        <v>0</v>
      </c>
      <c r="S639" s="153" t="s">
        <v>176</v>
      </c>
      <c r="T639" s="160"/>
      <c r="V639" s="161">
        <f t="shared" si="241"/>
        <v>0</v>
      </c>
      <c r="X639" s="342"/>
      <c r="Y639" s="342"/>
      <c r="Z639" s="342"/>
    </row>
    <row r="640" spans="1:26" ht="15" hidden="1" customHeight="1">
      <c r="A640" s="153">
        <v>630</v>
      </c>
      <c r="B640" s="153">
        <f t="shared" si="227"/>
        <v>9</v>
      </c>
      <c r="C640" s="154">
        <v>633132306</v>
      </c>
      <c r="F640" s="158" t="s">
        <v>176</v>
      </c>
      <c r="G640" s="158"/>
      <c r="H640" s="158" t="s">
        <v>176</v>
      </c>
      <c r="I640" s="158" t="s">
        <v>176</v>
      </c>
      <c r="J640" s="158" t="s">
        <v>176</v>
      </c>
      <c r="K640" s="158" t="s">
        <v>176</v>
      </c>
      <c r="L640" s="158" t="s">
        <v>176</v>
      </c>
      <c r="M640" s="158">
        <v>633132306</v>
      </c>
      <c r="N640" s="158" t="s">
        <v>1422</v>
      </c>
      <c r="O640" s="158" t="s">
        <v>668</v>
      </c>
      <c r="P640" s="160"/>
      <c r="R640" s="161">
        <f t="shared" si="240"/>
        <v>0</v>
      </c>
      <c r="S640" s="153" t="s">
        <v>176</v>
      </c>
      <c r="T640" s="160"/>
      <c r="V640" s="161">
        <f t="shared" si="241"/>
        <v>0</v>
      </c>
      <c r="X640" s="342"/>
      <c r="Y640" s="342"/>
      <c r="Z640" s="342"/>
    </row>
    <row r="641" spans="1:26" ht="15" hidden="1" customHeight="1">
      <c r="A641" s="153">
        <v>631</v>
      </c>
      <c r="B641" s="153">
        <f t="shared" si="227"/>
        <v>9</v>
      </c>
      <c r="C641" s="154">
        <v>633132307</v>
      </c>
      <c r="F641" s="158" t="s">
        <v>176</v>
      </c>
      <c r="G641" s="158"/>
      <c r="H641" s="158" t="s">
        <v>176</v>
      </c>
      <c r="I641" s="158" t="s">
        <v>176</v>
      </c>
      <c r="J641" s="158" t="s">
        <v>176</v>
      </c>
      <c r="K641" s="158" t="s">
        <v>176</v>
      </c>
      <c r="L641" s="158" t="s">
        <v>176</v>
      </c>
      <c r="M641" s="158">
        <v>633132307</v>
      </c>
      <c r="N641" s="158" t="s">
        <v>1422</v>
      </c>
      <c r="O641" s="158" t="s">
        <v>669</v>
      </c>
      <c r="P641" s="160"/>
      <c r="R641" s="161">
        <f t="shared" si="240"/>
        <v>0</v>
      </c>
      <c r="S641" s="153" t="s">
        <v>176</v>
      </c>
      <c r="T641" s="160"/>
      <c r="V641" s="161">
        <f t="shared" si="241"/>
        <v>0</v>
      </c>
      <c r="X641" s="342"/>
      <c r="Y641" s="342"/>
      <c r="Z641" s="342"/>
    </row>
    <row r="642" spans="1:26" ht="15" hidden="1" customHeight="1">
      <c r="A642" s="153">
        <v>632</v>
      </c>
      <c r="B642" s="153">
        <f t="shared" si="227"/>
        <v>9</v>
      </c>
      <c r="C642" s="154">
        <v>633132308</v>
      </c>
      <c r="F642" s="158" t="s">
        <v>176</v>
      </c>
      <c r="G642" s="158"/>
      <c r="H642" s="158" t="s">
        <v>176</v>
      </c>
      <c r="I642" s="158" t="s">
        <v>176</v>
      </c>
      <c r="J642" s="158" t="s">
        <v>176</v>
      </c>
      <c r="K642" s="158" t="s">
        <v>176</v>
      </c>
      <c r="L642" s="158" t="s">
        <v>176</v>
      </c>
      <c r="M642" s="158">
        <v>633132308</v>
      </c>
      <c r="N642" s="158" t="s">
        <v>1422</v>
      </c>
      <c r="O642" s="158" t="s">
        <v>670</v>
      </c>
      <c r="P642" s="160"/>
      <c r="R642" s="161">
        <f t="shared" si="240"/>
        <v>0</v>
      </c>
      <c r="S642" s="153" t="s">
        <v>176</v>
      </c>
      <c r="T642" s="160"/>
      <c r="V642" s="161">
        <f t="shared" si="241"/>
        <v>0</v>
      </c>
      <c r="X642" s="342"/>
      <c r="Y642" s="342"/>
      <c r="Z642" s="342"/>
    </row>
    <row r="643" spans="1:26" ht="15" hidden="1" customHeight="1">
      <c r="A643" s="153">
        <v>633</v>
      </c>
      <c r="B643" s="153">
        <f t="shared" si="227"/>
        <v>9</v>
      </c>
      <c r="C643" s="154">
        <v>633132398</v>
      </c>
      <c r="F643" s="158" t="s">
        <v>176</v>
      </c>
      <c r="G643" s="158"/>
      <c r="H643" s="158" t="s">
        <v>176</v>
      </c>
      <c r="I643" s="158" t="s">
        <v>176</v>
      </c>
      <c r="J643" s="158" t="s">
        <v>176</v>
      </c>
      <c r="K643" s="158" t="s">
        <v>176</v>
      </c>
      <c r="L643" s="158" t="s">
        <v>176</v>
      </c>
      <c r="M643" s="158">
        <v>633132398</v>
      </c>
      <c r="N643" s="158" t="s">
        <v>1422</v>
      </c>
      <c r="O643" s="158" t="s">
        <v>673</v>
      </c>
      <c r="P643" s="160"/>
      <c r="R643" s="161">
        <f t="shared" si="240"/>
        <v>0</v>
      </c>
      <c r="S643" s="153" t="s">
        <v>176</v>
      </c>
      <c r="T643" s="160"/>
      <c r="V643" s="161">
        <f t="shared" si="241"/>
        <v>0</v>
      </c>
      <c r="X643" s="342"/>
      <c r="Y643" s="342"/>
      <c r="Z643" s="342"/>
    </row>
    <row r="644" spans="1:26" ht="15" customHeight="1">
      <c r="A644" s="153">
        <v>634</v>
      </c>
      <c r="B644" s="153">
        <f t="shared" si="227"/>
        <v>4</v>
      </c>
      <c r="C644" s="154">
        <v>6332</v>
      </c>
      <c r="D644" s="154" t="s">
        <v>1421</v>
      </c>
      <c r="F644" s="158" t="s">
        <v>176</v>
      </c>
      <c r="G644" s="158"/>
      <c r="H644" s="162">
        <v>6332</v>
      </c>
      <c r="I644" s="158" t="s">
        <v>176</v>
      </c>
      <c r="J644" s="158" t="s">
        <v>176</v>
      </c>
      <c r="K644" s="158" t="s">
        <v>176</v>
      </c>
      <c r="L644" s="158" t="s">
        <v>176</v>
      </c>
      <c r="M644" s="158" t="s">
        <v>176</v>
      </c>
      <c r="N644" s="158"/>
      <c r="O644" s="162" t="s">
        <v>320</v>
      </c>
      <c r="P644" s="160"/>
      <c r="R644" s="161">
        <f>P644-R645-R646-R647-R648-R649-R650-R651-R652-R653-R654-R655-R656-R657-R658-R659-R660-R661-R662-R663-R664-R665-R666-R667-R668-R669-R670-R671-R672</f>
        <v>0</v>
      </c>
      <c r="S644" s="153" t="s">
        <v>176</v>
      </c>
      <c r="T644" s="160"/>
      <c r="V644" s="161">
        <f>T644+V645+V669</f>
        <v>0</v>
      </c>
      <c r="X644" s="342"/>
      <c r="Y644" s="342"/>
      <c r="Z644" s="342"/>
    </row>
    <row r="645" spans="1:26" ht="15" customHeight="1">
      <c r="A645" s="153">
        <v>635</v>
      </c>
      <c r="B645" s="153">
        <f t="shared" si="227"/>
        <v>5</v>
      </c>
      <c r="C645" s="154">
        <v>63321</v>
      </c>
      <c r="D645" s="154" t="s">
        <v>1421</v>
      </c>
      <c r="F645" s="158" t="s">
        <v>176</v>
      </c>
      <c r="G645" s="158"/>
      <c r="H645" s="158" t="s">
        <v>176</v>
      </c>
      <c r="I645" s="163">
        <v>63321</v>
      </c>
      <c r="J645" s="158" t="s">
        <v>176</v>
      </c>
      <c r="K645" s="158" t="s">
        <v>176</v>
      </c>
      <c r="L645" s="158" t="s">
        <v>176</v>
      </c>
      <c r="M645" s="158" t="s">
        <v>176</v>
      </c>
      <c r="N645" s="158"/>
      <c r="O645" s="163" t="s">
        <v>321</v>
      </c>
      <c r="P645" s="160"/>
      <c r="R645" s="161">
        <f>P645-R646-R647-R648-R649-R650-R651-R652-R653-R654-R655-R656-R657-R658-R659-R660-R661-R662-R663-R664-R665-R666-R667-R668</f>
        <v>0</v>
      </c>
      <c r="S645" s="153" t="s">
        <v>176</v>
      </c>
      <c r="T645" s="160"/>
      <c r="V645" s="161">
        <f>T645+V646+V651+V652+V653+V661+V668</f>
        <v>0</v>
      </c>
      <c r="X645" s="342"/>
      <c r="Y645" s="342"/>
      <c r="Z645" s="342"/>
    </row>
    <row r="646" spans="1:26" ht="15" customHeight="1">
      <c r="A646" s="153">
        <v>636</v>
      </c>
      <c r="B646" s="153">
        <f t="shared" si="227"/>
        <v>6</v>
      </c>
      <c r="C646" s="154">
        <v>633211</v>
      </c>
      <c r="D646" s="154" t="s">
        <v>1421</v>
      </c>
      <c r="F646" s="158" t="s">
        <v>176</v>
      </c>
      <c r="G646" s="158"/>
      <c r="H646" s="158" t="s">
        <v>176</v>
      </c>
      <c r="I646" s="158" t="s">
        <v>176</v>
      </c>
      <c r="J646" s="165">
        <v>633211</v>
      </c>
      <c r="K646" s="158" t="s">
        <v>176</v>
      </c>
      <c r="L646" s="158" t="s">
        <v>176</v>
      </c>
      <c r="M646" s="158" t="s">
        <v>176</v>
      </c>
      <c r="N646" s="158"/>
      <c r="O646" s="165" t="s">
        <v>413</v>
      </c>
      <c r="P646" s="160"/>
      <c r="R646" s="161">
        <f>P646-R647-R648-R649-R650</f>
        <v>0</v>
      </c>
      <c r="S646" s="153" t="s">
        <v>176</v>
      </c>
      <c r="T646" s="160"/>
      <c r="V646" s="161">
        <f>T646+V647+V648+V649+V650</f>
        <v>0</v>
      </c>
      <c r="X646" s="342"/>
      <c r="Y646" s="342"/>
      <c r="Z646" s="342"/>
    </row>
    <row r="647" spans="1:26" ht="15" hidden="1" customHeight="1">
      <c r="A647" s="153">
        <v>637</v>
      </c>
      <c r="B647" s="153">
        <f t="shared" si="227"/>
        <v>7</v>
      </c>
      <c r="C647" s="154">
        <v>6332111</v>
      </c>
      <c r="F647" s="158" t="s">
        <v>176</v>
      </c>
      <c r="G647" s="158"/>
      <c r="H647" s="158" t="s">
        <v>176</v>
      </c>
      <c r="I647" s="158" t="s">
        <v>176</v>
      </c>
      <c r="J647" s="158" t="s">
        <v>176</v>
      </c>
      <c r="K647" s="166">
        <v>6332111</v>
      </c>
      <c r="L647" s="158" t="s">
        <v>176</v>
      </c>
      <c r="M647" s="158" t="s">
        <v>176</v>
      </c>
      <c r="N647" s="158" t="s">
        <v>1422</v>
      </c>
      <c r="O647" s="166" t="s">
        <v>674</v>
      </c>
      <c r="P647" s="160"/>
      <c r="R647" s="161">
        <f>P647</f>
        <v>0</v>
      </c>
      <c r="S647" s="153" t="s">
        <v>176</v>
      </c>
      <c r="T647" s="160"/>
      <c r="V647" s="161">
        <f t="shared" ref="V647:V650" si="242">T647</f>
        <v>0</v>
      </c>
      <c r="X647" s="342"/>
      <c r="Y647" s="342"/>
      <c r="Z647" s="342"/>
    </row>
    <row r="648" spans="1:26" ht="15" hidden="1" customHeight="1">
      <c r="A648" s="153">
        <v>638</v>
      </c>
      <c r="B648" s="153">
        <f t="shared" si="227"/>
        <v>7</v>
      </c>
      <c r="C648" s="154">
        <v>6332112</v>
      </c>
      <c r="F648" s="158" t="s">
        <v>176</v>
      </c>
      <c r="G648" s="158"/>
      <c r="H648" s="158" t="s">
        <v>176</v>
      </c>
      <c r="I648" s="158" t="s">
        <v>176</v>
      </c>
      <c r="J648" s="158" t="s">
        <v>176</v>
      </c>
      <c r="K648" s="166">
        <v>6332112</v>
      </c>
      <c r="L648" s="158" t="s">
        <v>176</v>
      </c>
      <c r="M648" s="158" t="s">
        <v>176</v>
      </c>
      <c r="N648" s="158" t="s">
        <v>1422</v>
      </c>
      <c r="O648" s="166" t="s">
        <v>675</v>
      </c>
      <c r="P648" s="160"/>
      <c r="R648" s="161">
        <f t="shared" ref="R648:R650" si="243">P648</f>
        <v>0</v>
      </c>
      <c r="S648" s="153" t="s">
        <v>176</v>
      </c>
      <c r="T648" s="160"/>
      <c r="V648" s="161">
        <f t="shared" si="242"/>
        <v>0</v>
      </c>
      <c r="X648" s="342"/>
      <c r="Y648" s="342"/>
      <c r="Z648" s="342"/>
    </row>
    <row r="649" spans="1:26" ht="15" hidden="1" customHeight="1">
      <c r="A649" s="153">
        <v>639</v>
      </c>
      <c r="B649" s="153">
        <f t="shared" si="227"/>
        <v>7</v>
      </c>
      <c r="C649" s="154">
        <v>6332113</v>
      </c>
      <c r="F649" s="158" t="s">
        <v>176</v>
      </c>
      <c r="G649" s="158"/>
      <c r="H649" s="158" t="s">
        <v>176</v>
      </c>
      <c r="I649" s="158" t="s">
        <v>176</v>
      </c>
      <c r="J649" s="158" t="s">
        <v>176</v>
      </c>
      <c r="K649" s="166">
        <v>6332113</v>
      </c>
      <c r="L649" s="158" t="s">
        <v>176</v>
      </c>
      <c r="M649" s="158" t="s">
        <v>176</v>
      </c>
      <c r="N649" s="158" t="s">
        <v>1422</v>
      </c>
      <c r="O649" s="166" t="s">
        <v>676</v>
      </c>
      <c r="P649" s="160"/>
      <c r="R649" s="161">
        <f t="shared" si="243"/>
        <v>0</v>
      </c>
      <c r="S649" s="153" t="s">
        <v>176</v>
      </c>
      <c r="T649" s="160"/>
      <c r="V649" s="161">
        <f t="shared" si="242"/>
        <v>0</v>
      </c>
      <c r="X649" s="342"/>
      <c r="Y649" s="342"/>
      <c r="Z649" s="342"/>
    </row>
    <row r="650" spans="1:26" ht="15" hidden="1" customHeight="1">
      <c r="A650" s="153">
        <v>640</v>
      </c>
      <c r="B650" s="153">
        <f t="shared" si="227"/>
        <v>7</v>
      </c>
      <c r="C650" s="154">
        <v>6332118</v>
      </c>
      <c r="F650" s="158" t="s">
        <v>176</v>
      </c>
      <c r="G650" s="158"/>
      <c r="H650" s="158" t="s">
        <v>176</v>
      </c>
      <c r="I650" s="158" t="s">
        <v>176</v>
      </c>
      <c r="J650" s="158" t="s">
        <v>176</v>
      </c>
      <c r="K650" s="166">
        <v>6332118</v>
      </c>
      <c r="L650" s="158" t="s">
        <v>176</v>
      </c>
      <c r="M650" s="158" t="s">
        <v>176</v>
      </c>
      <c r="N650" s="158" t="s">
        <v>1422</v>
      </c>
      <c r="O650" s="166" t="s">
        <v>677</v>
      </c>
      <c r="P650" s="160"/>
      <c r="R650" s="161">
        <f t="shared" si="243"/>
        <v>0</v>
      </c>
      <c r="S650" s="153" t="s">
        <v>176</v>
      </c>
      <c r="T650" s="160"/>
      <c r="V650" s="161">
        <f t="shared" si="242"/>
        <v>0</v>
      </c>
      <c r="X650" s="342"/>
      <c r="Y650" s="342"/>
      <c r="Z650" s="342"/>
    </row>
    <row r="651" spans="1:26" ht="15" customHeight="1">
      <c r="A651" s="153">
        <v>641</v>
      </c>
      <c r="B651" s="153">
        <f t="shared" si="227"/>
        <v>6</v>
      </c>
      <c r="C651" s="154">
        <v>633212</v>
      </c>
      <c r="D651" s="154" t="s">
        <v>1421</v>
      </c>
      <c r="F651" s="158" t="s">
        <v>176</v>
      </c>
      <c r="G651" s="158"/>
      <c r="H651" s="158" t="s">
        <v>176</v>
      </c>
      <c r="I651" s="158" t="s">
        <v>176</v>
      </c>
      <c r="J651" s="165">
        <v>633212</v>
      </c>
      <c r="K651" s="158" t="s">
        <v>176</v>
      </c>
      <c r="L651" s="158" t="s">
        <v>176</v>
      </c>
      <c r="M651" s="158" t="s">
        <v>176</v>
      </c>
      <c r="N651" s="158"/>
      <c r="O651" s="165" t="s">
        <v>414</v>
      </c>
      <c r="P651" s="160"/>
      <c r="R651" s="161">
        <f>P651</f>
        <v>0</v>
      </c>
      <c r="S651" s="153" t="s">
        <v>176</v>
      </c>
      <c r="T651" s="160"/>
      <c r="V651" s="161">
        <f>T651</f>
        <v>0</v>
      </c>
      <c r="X651" s="342"/>
      <c r="Y651" s="342"/>
      <c r="Z651" s="342"/>
    </row>
    <row r="652" spans="1:26" ht="15" customHeight="1">
      <c r="A652" s="153">
        <v>642</v>
      </c>
      <c r="B652" s="153">
        <f t="shared" ref="B652:B715" si="244">LEN(C652)</f>
        <v>6</v>
      </c>
      <c r="C652" s="154">
        <v>633213</v>
      </c>
      <c r="D652" s="154" t="s">
        <v>1421</v>
      </c>
      <c r="F652" s="158" t="s">
        <v>176</v>
      </c>
      <c r="G652" s="158"/>
      <c r="H652" s="158" t="s">
        <v>176</v>
      </c>
      <c r="I652" s="158" t="s">
        <v>176</v>
      </c>
      <c r="J652" s="165">
        <v>633213</v>
      </c>
      <c r="K652" s="158" t="s">
        <v>176</v>
      </c>
      <c r="L652" s="158" t="s">
        <v>176</v>
      </c>
      <c r="M652" s="158" t="s">
        <v>176</v>
      </c>
      <c r="N652" s="158"/>
      <c r="O652" s="165" t="s">
        <v>415</v>
      </c>
      <c r="P652" s="160"/>
      <c r="R652" s="161">
        <f>P652</f>
        <v>0</v>
      </c>
      <c r="S652" s="153" t="s">
        <v>176</v>
      </c>
      <c r="T652" s="160"/>
      <c r="V652" s="161">
        <f>T652</f>
        <v>0</v>
      </c>
      <c r="X652" s="342"/>
      <c r="Y652" s="342"/>
      <c r="Z652" s="342"/>
    </row>
    <row r="653" spans="1:26" ht="15" customHeight="1">
      <c r="A653" s="153">
        <v>643</v>
      </c>
      <c r="B653" s="153">
        <f t="shared" si="244"/>
        <v>6</v>
      </c>
      <c r="C653" s="154">
        <v>633214</v>
      </c>
      <c r="D653" s="154" t="s">
        <v>1421</v>
      </c>
      <c r="F653" s="158" t="s">
        <v>176</v>
      </c>
      <c r="G653" s="158"/>
      <c r="H653" s="158" t="s">
        <v>176</v>
      </c>
      <c r="I653" s="158" t="s">
        <v>176</v>
      </c>
      <c r="J653" s="165">
        <v>633214</v>
      </c>
      <c r="K653" s="158" t="s">
        <v>176</v>
      </c>
      <c r="L653" s="158" t="s">
        <v>176</v>
      </c>
      <c r="M653" s="158" t="s">
        <v>176</v>
      </c>
      <c r="N653" s="158"/>
      <c r="O653" s="165" t="s">
        <v>416</v>
      </c>
      <c r="P653" s="160"/>
      <c r="R653" s="161">
        <f>P653-R654-R655-R656-R657-R658-R659-R660</f>
        <v>0</v>
      </c>
      <c r="S653" s="153" t="s">
        <v>176</v>
      </c>
      <c r="T653" s="160"/>
      <c r="V653" s="161">
        <f>T653+V654+V655+V656+V657+V658+V659+V660</f>
        <v>0</v>
      </c>
      <c r="X653" s="342"/>
      <c r="Y653" s="342"/>
      <c r="Z653" s="342"/>
    </row>
    <row r="654" spans="1:26" ht="15" hidden="1" customHeight="1">
      <c r="A654" s="153">
        <v>644</v>
      </c>
      <c r="B654" s="153">
        <f t="shared" si="244"/>
        <v>7</v>
      </c>
      <c r="C654" s="154">
        <v>6332141</v>
      </c>
      <c r="F654" s="158" t="s">
        <v>176</v>
      </c>
      <c r="G654" s="158"/>
      <c r="H654" s="158" t="s">
        <v>176</v>
      </c>
      <c r="I654" s="158" t="s">
        <v>176</v>
      </c>
      <c r="J654" s="158" t="s">
        <v>176</v>
      </c>
      <c r="K654" s="166">
        <v>6332141</v>
      </c>
      <c r="L654" s="158" t="s">
        <v>176</v>
      </c>
      <c r="M654" s="158" t="s">
        <v>176</v>
      </c>
      <c r="N654" s="158" t="s">
        <v>1422</v>
      </c>
      <c r="O654" s="166" t="s">
        <v>275</v>
      </c>
      <c r="P654" s="160"/>
      <c r="R654" s="161">
        <f t="shared" ref="R654:R660" si="245">P654</f>
        <v>0</v>
      </c>
      <c r="S654" s="153" t="s">
        <v>176</v>
      </c>
      <c r="T654" s="160"/>
      <c r="V654" s="161">
        <f t="shared" ref="V654:V660" si="246">T654</f>
        <v>0</v>
      </c>
      <c r="X654" s="342"/>
      <c r="Y654" s="342"/>
      <c r="Z654" s="342"/>
    </row>
    <row r="655" spans="1:26" ht="15" hidden="1" customHeight="1">
      <c r="A655" s="153">
        <v>645</v>
      </c>
      <c r="B655" s="153">
        <f t="shared" si="244"/>
        <v>7</v>
      </c>
      <c r="C655" s="154">
        <v>6332142</v>
      </c>
      <c r="F655" s="158" t="s">
        <v>176</v>
      </c>
      <c r="G655" s="158"/>
      <c r="H655" s="158" t="s">
        <v>176</v>
      </c>
      <c r="I655" s="158" t="s">
        <v>176</v>
      </c>
      <c r="J655" s="158" t="s">
        <v>176</v>
      </c>
      <c r="K655" s="166">
        <v>6332142</v>
      </c>
      <c r="L655" s="158" t="s">
        <v>176</v>
      </c>
      <c r="M655" s="158" t="s">
        <v>176</v>
      </c>
      <c r="N655" s="158" t="s">
        <v>1422</v>
      </c>
      <c r="O655" s="166" t="s">
        <v>678</v>
      </c>
      <c r="P655" s="160"/>
      <c r="R655" s="161">
        <f t="shared" si="245"/>
        <v>0</v>
      </c>
      <c r="S655" s="153" t="s">
        <v>176</v>
      </c>
      <c r="T655" s="160"/>
      <c r="V655" s="161">
        <f t="shared" si="246"/>
        <v>0</v>
      </c>
      <c r="X655" s="342"/>
      <c r="Y655" s="342"/>
      <c r="Z655" s="342"/>
    </row>
    <row r="656" spans="1:26" ht="15" hidden="1" customHeight="1">
      <c r="A656" s="153">
        <v>646</v>
      </c>
      <c r="B656" s="153">
        <f t="shared" si="244"/>
        <v>7</v>
      </c>
      <c r="C656" s="154">
        <v>6332143</v>
      </c>
      <c r="F656" s="158" t="s">
        <v>176</v>
      </c>
      <c r="G656" s="158"/>
      <c r="H656" s="158" t="s">
        <v>176</v>
      </c>
      <c r="I656" s="158" t="s">
        <v>176</v>
      </c>
      <c r="J656" s="158" t="s">
        <v>176</v>
      </c>
      <c r="K656" s="166">
        <v>6332143</v>
      </c>
      <c r="L656" s="158" t="s">
        <v>176</v>
      </c>
      <c r="M656" s="158" t="s">
        <v>176</v>
      </c>
      <c r="N656" s="158" t="s">
        <v>1422</v>
      </c>
      <c r="O656" s="166" t="s">
        <v>276</v>
      </c>
      <c r="P656" s="160"/>
      <c r="R656" s="161">
        <f t="shared" si="245"/>
        <v>0</v>
      </c>
      <c r="S656" s="153" t="s">
        <v>176</v>
      </c>
      <c r="T656" s="160"/>
      <c r="V656" s="161">
        <f t="shared" si="246"/>
        <v>0</v>
      </c>
      <c r="X656" s="342"/>
      <c r="Y656" s="342"/>
      <c r="Z656" s="342"/>
    </row>
    <row r="657" spans="1:26" ht="15" hidden="1" customHeight="1">
      <c r="A657" s="153">
        <v>647</v>
      </c>
      <c r="B657" s="153">
        <f t="shared" si="244"/>
        <v>7</v>
      </c>
      <c r="C657" s="154">
        <v>6332144</v>
      </c>
      <c r="F657" s="158" t="s">
        <v>176</v>
      </c>
      <c r="G657" s="158"/>
      <c r="H657" s="158" t="s">
        <v>176</v>
      </c>
      <c r="I657" s="158" t="s">
        <v>176</v>
      </c>
      <c r="J657" s="158" t="s">
        <v>176</v>
      </c>
      <c r="K657" s="166">
        <v>6332144</v>
      </c>
      <c r="L657" s="158" t="s">
        <v>176</v>
      </c>
      <c r="M657" s="158" t="s">
        <v>176</v>
      </c>
      <c r="N657" s="158" t="s">
        <v>1422</v>
      </c>
      <c r="O657" s="166" t="s">
        <v>679</v>
      </c>
      <c r="P657" s="160"/>
      <c r="R657" s="161">
        <f t="shared" si="245"/>
        <v>0</v>
      </c>
      <c r="S657" s="153" t="s">
        <v>176</v>
      </c>
      <c r="T657" s="160"/>
      <c r="V657" s="161">
        <f t="shared" si="246"/>
        <v>0</v>
      </c>
      <c r="X657" s="342"/>
      <c r="Y657" s="342"/>
      <c r="Z657" s="342"/>
    </row>
    <row r="658" spans="1:26" ht="15" hidden="1" customHeight="1">
      <c r="A658" s="153">
        <v>648</v>
      </c>
      <c r="B658" s="153">
        <f t="shared" si="244"/>
        <v>7</v>
      </c>
      <c r="C658" s="154">
        <v>6332145</v>
      </c>
      <c r="F658" s="158" t="s">
        <v>176</v>
      </c>
      <c r="G658" s="158"/>
      <c r="H658" s="158" t="s">
        <v>176</v>
      </c>
      <c r="I658" s="158" t="s">
        <v>176</v>
      </c>
      <c r="J658" s="158" t="s">
        <v>176</v>
      </c>
      <c r="K658" s="166">
        <v>6332145</v>
      </c>
      <c r="L658" s="158" t="s">
        <v>176</v>
      </c>
      <c r="M658" s="158" t="s">
        <v>176</v>
      </c>
      <c r="N658" s="158" t="s">
        <v>1422</v>
      </c>
      <c r="O658" s="166" t="s">
        <v>278</v>
      </c>
      <c r="P658" s="160"/>
      <c r="R658" s="161">
        <f t="shared" si="245"/>
        <v>0</v>
      </c>
      <c r="S658" s="153" t="s">
        <v>176</v>
      </c>
      <c r="T658" s="160"/>
      <c r="V658" s="161">
        <f t="shared" si="246"/>
        <v>0</v>
      </c>
      <c r="X658" s="342"/>
      <c r="Y658" s="342"/>
      <c r="Z658" s="342"/>
    </row>
    <row r="659" spans="1:26" ht="15" hidden="1" customHeight="1">
      <c r="A659" s="153">
        <v>649</v>
      </c>
      <c r="B659" s="153">
        <f t="shared" si="244"/>
        <v>7</v>
      </c>
      <c r="C659" s="154">
        <v>6332146</v>
      </c>
      <c r="F659" s="158" t="s">
        <v>176</v>
      </c>
      <c r="G659" s="158"/>
      <c r="H659" s="158" t="s">
        <v>176</v>
      </c>
      <c r="I659" s="158" t="s">
        <v>176</v>
      </c>
      <c r="J659" s="158" t="s">
        <v>176</v>
      </c>
      <c r="K659" s="166">
        <v>6332146</v>
      </c>
      <c r="L659" s="158" t="s">
        <v>176</v>
      </c>
      <c r="M659" s="158" t="s">
        <v>176</v>
      </c>
      <c r="N659" s="158" t="s">
        <v>1422</v>
      </c>
      <c r="O659" s="166" t="s">
        <v>680</v>
      </c>
      <c r="P659" s="160"/>
      <c r="R659" s="161">
        <f t="shared" si="245"/>
        <v>0</v>
      </c>
      <c r="S659" s="153" t="s">
        <v>176</v>
      </c>
      <c r="T659" s="160"/>
      <c r="V659" s="161">
        <f t="shared" si="246"/>
        <v>0</v>
      </c>
      <c r="X659" s="342"/>
      <c r="Y659" s="342"/>
      <c r="Z659" s="342"/>
    </row>
    <row r="660" spans="1:26" ht="15" hidden="1" customHeight="1">
      <c r="A660" s="153">
        <v>650</v>
      </c>
      <c r="B660" s="153">
        <f t="shared" si="244"/>
        <v>7</v>
      </c>
      <c r="C660" s="154">
        <v>6332148</v>
      </c>
      <c r="F660" s="158" t="s">
        <v>176</v>
      </c>
      <c r="G660" s="158"/>
      <c r="H660" s="158" t="s">
        <v>176</v>
      </c>
      <c r="I660" s="158" t="s">
        <v>176</v>
      </c>
      <c r="J660" s="158" t="s">
        <v>176</v>
      </c>
      <c r="K660" s="166">
        <v>6332148</v>
      </c>
      <c r="L660" s="158" t="s">
        <v>176</v>
      </c>
      <c r="M660" s="158" t="s">
        <v>176</v>
      </c>
      <c r="N660" s="158" t="s">
        <v>1422</v>
      </c>
      <c r="O660" s="166" t="s">
        <v>681</v>
      </c>
      <c r="P660" s="160"/>
      <c r="R660" s="161">
        <f t="shared" si="245"/>
        <v>0</v>
      </c>
      <c r="S660" s="153" t="s">
        <v>176</v>
      </c>
      <c r="T660" s="160"/>
      <c r="V660" s="161">
        <f t="shared" si="246"/>
        <v>0</v>
      </c>
      <c r="X660" s="342"/>
      <c r="Y660" s="342"/>
      <c r="Z660" s="342"/>
    </row>
    <row r="661" spans="1:26" ht="15" customHeight="1">
      <c r="A661" s="153">
        <v>651</v>
      </c>
      <c r="B661" s="153">
        <f t="shared" si="244"/>
        <v>6</v>
      </c>
      <c r="C661" s="154">
        <v>633215</v>
      </c>
      <c r="D661" s="154" t="s">
        <v>1421</v>
      </c>
      <c r="F661" s="158" t="s">
        <v>176</v>
      </c>
      <c r="G661" s="158"/>
      <c r="H661" s="158" t="s">
        <v>176</v>
      </c>
      <c r="I661" s="158" t="s">
        <v>176</v>
      </c>
      <c r="J661" s="165">
        <v>633215</v>
      </c>
      <c r="K661" s="158" t="s">
        <v>176</v>
      </c>
      <c r="L661" s="158" t="s">
        <v>176</v>
      </c>
      <c r="M661" s="158" t="s">
        <v>176</v>
      </c>
      <c r="N661" s="158"/>
      <c r="O661" s="165" t="s">
        <v>417</v>
      </c>
      <c r="P661" s="160"/>
      <c r="R661" s="161">
        <f>P661-R662-R663-R664-R665-R666-R667</f>
        <v>0</v>
      </c>
      <c r="S661" s="153" t="s">
        <v>176</v>
      </c>
      <c r="T661" s="160"/>
      <c r="V661" s="161">
        <f>T661+V662+V663+V664+V665+V666+V667</f>
        <v>0</v>
      </c>
      <c r="X661" s="342"/>
      <c r="Y661" s="342"/>
      <c r="Z661" s="342"/>
    </row>
    <row r="662" spans="1:26" ht="15" hidden="1" customHeight="1">
      <c r="A662" s="153">
        <v>652</v>
      </c>
      <c r="B662" s="153">
        <f t="shared" si="244"/>
        <v>7</v>
      </c>
      <c r="C662" s="154">
        <v>6332151</v>
      </c>
      <c r="F662" s="158" t="s">
        <v>176</v>
      </c>
      <c r="G662" s="158"/>
      <c r="H662" s="158" t="s">
        <v>176</v>
      </c>
      <c r="I662" s="158" t="s">
        <v>176</v>
      </c>
      <c r="J662" s="158" t="s">
        <v>176</v>
      </c>
      <c r="K662" s="166">
        <v>6332151</v>
      </c>
      <c r="L662" s="158" t="s">
        <v>176</v>
      </c>
      <c r="M662" s="158" t="s">
        <v>176</v>
      </c>
      <c r="N662" s="158" t="s">
        <v>1422</v>
      </c>
      <c r="O662" s="166" t="s">
        <v>682</v>
      </c>
      <c r="P662" s="160"/>
      <c r="R662" s="161">
        <f t="shared" ref="R662:R667" si="247">P662</f>
        <v>0</v>
      </c>
      <c r="S662" s="153" t="s">
        <v>176</v>
      </c>
      <c r="T662" s="160"/>
      <c r="V662" s="161">
        <f t="shared" ref="V662:V667" si="248">T662</f>
        <v>0</v>
      </c>
      <c r="X662" s="342"/>
      <c r="Y662" s="342"/>
      <c r="Z662" s="342"/>
    </row>
    <row r="663" spans="1:26" ht="15" hidden="1" customHeight="1">
      <c r="A663" s="153">
        <v>653</v>
      </c>
      <c r="B663" s="153">
        <f t="shared" si="244"/>
        <v>7</v>
      </c>
      <c r="C663" s="154">
        <v>6332152</v>
      </c>
      <c r="F663" s="158" t="s">
        <v>176</v>
      </c>
      <c r="G663" s="158"/>
      <c r="H663" s="158" t="s">
        <v>176</v>
      </c>
      <c r="I663" s="158" t="s">
        <v>176</v>
      </c>
      <c r="J663" s="158" t="s">
        <v>176</v>
      </c>
      <c r="K663" s="166">
        <v>6332152</v>
      </c>
      <c r="L663" s="158" t="s">
        <v>176</v>
      </c>
      <c r="M663" s="158" t="s">
        <v>176</v>
      </c>
      <c r="N663" s="158" t="s">
        <v>1422</v>
      </c>
      <c r="O663" s="166" t="s">
        <v>683</v>
      </c>
      <c r="P663" s="160"/>
      <c r="R663" s="161">
        <f t="shared" si="247"/>
        <v>0</v>
      </c>
      <c r="S663" s="153" t="s">
        <v>176</v>
      </c>
      <c r="T663" s="160"/>
      <c r="V663" s="161">
        <f t="shared" si="248"/>
        <v>0</v>
      </c>
      <c r="X663" s="342"/>
      <c r="Y663" s="342"/>
      <c r="Z663" s="342"/>
    </row>
    <row r="664" spans="1:26" ht="15" hidden="1" customHeight="1">
      <c r="A664" s="153">
        <v>654</v>
      </c>
      <c r="B664" s="153">
        <f t="shared" si="244"/>
        <v>7</v>
      </c>
      <c r="C664" s="154">
        <v>6332153</v>
      </c>
      <c r="F664" s="158" t="s">
        <v>176</v>
      </c>
      <c r="G664" s="158"/>
      <c r="H664" s="158" t="s">
        <v>176</v>
      </c>
      <c r="I664" s="158" t="s">
        <v>176</v>
      </c>
      <c r="J664" s="158" t="s">
        <v>176</v>
      </c>
      <c r="K664" s="166">
        <v>6332153</v>
      </c>
      <c r="L664" s="158" t="s">
        <v>176</v>
      </c>
      <c r="M664" s="158" t="s">
        <v>176</v>
      </c>
      <c r="N664" s="158" t="s">
        <v>1422</v>
      </c>
      <c r="O664" s="166" t="s">
        <v>678</v>
      </c>
      <c r="P664" s="160"/>
      <c r="R664" s="161">
        <f t="shared" si="247"/>
        <v>0</v>
      </c>
      <c r="S664" s="153" t="s">
        <v>176</v>
      </c>
      <c r="T664" s="160"/>
      <c r="V664" s="161">
        <f t="shared" si="248"/>
        <v>0</v>
      </c>
      <c r="X664" s="342"/>
      <c r="Y664" s="342"/>
      <c r="Z664" s="342"/>
    </row>
    <row r="665" spans="1:26" ht="15" hidden="1" customHeight="1">
      <c r="A665" s="153">
        <v>655</v>
      </c>
      <c r="B665" s="153">
        <f t="shared" si="244"/>
        <v>7</v>
      </c>
      <c r="C665" s="154">
        <v>6332154</v>
      </c>
      <c r="F665" s="158" t="s">
        <v>176</v>
      </c>
      <c r="G665" s="158"/>
      <c r="H665" s="158" t="s">
        <v>176</v>
      </c>
      <c r="I665" s="158" t="s">
        <v>176</v>
      </c>
      <c r="J665" s="158" t="s">
        <v>176</v>
      </c>
      <c r="K665" s="166">
        <v>6332154</v>
      </c>
      <c r="L665" s="158" t="s">
        <v>176</v>
      </c>
      <c r="M665" s="158" t="s">
        <v>176</v>
      </c>
      <c r="N665" s="158" t="s">
        <v>1422</v>
      </c>
      <c r="O665" s="166" t="s">
        <v>276</v>
      </c>
      <c r="P665" s="160"/>
      <c r="R665" s="161">
        <f t="shared" si="247"/>
        <v>0</v>
      </c>
      <c r="S665" s="153" t="s">
        <v>176</v>
      </c>
      <c r="T665" s="160"/>
      <c r="V665" s="161">
        <f t="shared" si="248"/>
        <v>0</v>
      </c>
      <c r="X665" s="342"/>
      <c r="Y665" s="342"/>
      <c r="Z665" s="342"/>
    </row>
    <row r="666" spans="1:26" ht="15" hidden="1" customHeight="1">
      <c r="A666" s="153">
        <v>656</v>
      </c>
      <c r="B666" s="153">
        <f t="shared" si="244"/>
        <v>7</v>
      </c>
      <c r="C666" s="154">
        <v>6332155</v>
      </c>
      <c r="F666" s="158" t="s">
        <v>176</v>
      </c>
      <c r="G666" s="158"/>
      <c r="H666" s="158" t="s">
        <v>176</v>
      </c>
      <c r="I666" s="158" t="s">
        <v>176</v>
      </c>
      <c r="J666" s="158" t="s">
        <v>176</v>
      </c>
      <c r="K666" s="166">
        <v>6332155</v>
      </c>
      <c r="L666" s="158" t="s">
        <v>176</v>
      </c>
      <c r="M666" s="158" t="s">
        <v>176</v>
      </c>
      <c r="N666" s="158" t="s">
        <v>1422</v>
      </c>
      <c r="O666" s="166" t="s">
        <v>680</v>
      </c>
      <c r="P666" s="160"/>
      <c r="R666" s="161">
        <f t="shared" si="247"/>
        <v>0</v>
      </c>
      <c r="S666" s="153" t="s">
        <v>176</v>
      </c>
      <c r="T666" s="160"/>
      <c r="V666" s="161">
        <f t="shared" si="248"/>
        <v>0</v>
      </c>
      <c r="X666" s="342"/>
      <c r="Y666" s="342"/>
      <c r="Z666" s="342"/>
    </row>
    <row r="667" spans="1:26" ht="15" hidden="1" customHeight="1">
      <c r="A667" s="153">
        <v>657</v>
      </c>
      <c r="B667" s="153">
        <f t="shared" si="244"/>
        <v>7</v>
      </c>
      <c r="C667" s="154">
        <v>6332158</v>
      </c>
      <c r="F667" s="158" t="s">
        <v>176</v>
      </c>
      <c r="G667" s="158"/>
      <c r="H667" s="158" t="s">
        <v>176</v>
      </c>
      <c r="I667" s="158" t="s">
        <v>176</v>
      </c>
      <c r="J667" s="158" t="s">
        <v>176</v>
      </c>
      <c r="K667" s="166">
        <v>6332158</v>
      </c>
      <c r="L667" s="158" t="s">
        <v>176</v>
      </c>
      <c r="M667" s="158" t="s">
        <v>176</v>
      </c>
      <c r="N667" s="158" t="s">
        <v>1422</v>
      </c>
      <c r="O667" s="166" t="s">
        <v>684</v>
      </c>
      <c r="P667" s="160"/>
      <c r="R667" s="161">
        <f t="shared" si="247"/>
        <v>0</v>
      </c>
      <c r="S667" s="153" t="s">
        <v>176</v>
      </c>
      <c r="T667" s="160"/>
      <c r="V667" s="161">
        <f t="shared" si="248"/>
        <v>0</v>
      </c>
      <c r="X667" s="342"/>
      <c r="Y667" s="342"/>
      <c r="Z667" s="342"/>
    </row>
    <row r="668" spans="1:26" ht="15" customHeight="1">
      <c r="A668" s="153">
        <v>658</v>
      </c>
      <c r="B668" s="153">
        <f t="shared" si="244"/>
        <v>6</v>
      </c>
      <c r="C668" s="154">
        <v>633218</v>
      </c>
      <c r="D668" s="154" t="s">
        <v>1421</v>
      </c>
      <c r="F668" s="158" t="s">
        <v>176</v>
      </c>
      <c r="G668" s="158"/>
      <c r="H668" s="158" t="s">
        <v>176</v>
      </c>
      <c r="I668" s="158" t="s">
        <v>176</v>
      </c>
      <c r="J668" s="165">
        <v>633218</v>
      </c>
      <c r="K668" s="158" t="s">
        <v>176</v>
      </c>
      <c r="L668" s="158" t="s">
        <v>176</v>
      </c>
      <c r="M668" s="158" t="s">
        <v>176</v>
      </c>
      <c r="N668" s="158"/>
      <c r="O668" s="165" t="s">
        <v>418</v>
      </c>
      <c r="P668" s="160"/>
      <c r="R668" s="161">
        <f>P668</f>
        <v>0</v>
      </c>
      <c r="S668" s="153" t="s">
        <v>176</v>
      </c>
      <c r="T668" s="160"/>
      <c r="V668" s="161">
        <f>T668</f>
        <v>0</v>
      </c>
      <c r="X668" s="342"/>
      <c r="Y668" s="342"/>
      <c r="Z668" s="342"/>
    </row>
    <row r="669" spans="1:26" ht="15" customHeight="1">
      <c r="A669" s="153">
        <v>659</v>
      </c>
      <c r="B669" s="153">
        <f t="shared" si="244"/>
        <v>5</v>
      </c>
      <c r="C669" s="154">
        <v>63322</v>
      </c>
      <c r="D669" s="154" t="s">
        <v>1421</v>
      </c>
      <c r="F669" s="158" t="s">
        <v>176</v>
      </c>
      <c r="G669" s="158"/>
      <c r="H669" s="158" t="s">
        <v>176</v>
      </c>
      <c r="I669" s="163">
        <v>63322</v>
      </c>
      <c r="J669" s="158" t="s">
        <v>176</v>
      </c>
      <c r="K669" s="158" t="s">
        <v>176</v>
      </c>
      <c r="L669" s="158" t="s">
        <v>176</v>
      </c>
      <c r="M669" s="158" t="s">
        <v>176</v>
      </c>
      <c r="N669" s="158"/>
      <c r="O669" s="163" t="s">
        <v>322</v>
      </c>
      <c r="P669" s="160"/>
      <c r="R669" s="161">
        <f>P669-R670-R671-R672</f>
        <v>0</v>
      </c>
      <c r="S669" s="153" t="s">
        <v>176</v>
      </c>
      <c r="T669" s="160"/>
      <c r="V669" s="161">
        <f>T669+V670+V671+V672</f>
        <v>0</v>
      </c>
      <c r="X669" s="342"/>
      <c r="Y669" s="342"/>
      <c r="Z669" s="342"/>
    </row>
    <row r="670" spans="1:26" ht="15" hidden="1" customHeight="1">
      <c r="A670" s="153">
        <v>660</v>
      </c>
      <c r="B670" s="153">
        <f t="shared" si="244"/>
        <v>6</v>
      </c>
      <c r="C670" s="154">
        <v>633221</v>
      </c>
      <c r="F670" s="158" t="s">
        <v>176</v>
      </c>
      <c r="G670" s="158"/>
      <c r="H670" s="158" t="s">
        <v>176</v>
      </c>
      <c r="I670" s="158" t="s">
        <v>176</v>
      </c>
      <c r="J670" s="165">
        <v>633221</v>
      </c>
      <c r="K670" s="158" t="s">
        <v>176</v>
      </c>
      <c r="L670" s="158" t="s">
        <v>176</v>
      </c>
      <c r="M670" s="158" t="s">
        <v>176</v>
      </c>
      <c r="N670" s="158" t="s">
        <v>1422</v>
      </c>
      <c r="O670" s="165" t="s">
        <v>685</v>
      </c>
      <c r="P670" s="160"/>
      <c r="R670" s="161">
        <f t="shared" ref="R670:R672" si="249">P670</f>
        <v>0</v>
      </c>
      <c r="S670" s="153" t="s">
        <v>176</v>
      </c>
      <c r="T670" s="160"/>
      <c r="V670" s="161">
        <f t="shared" ref="V670:V672" si="250">T670</f>
        <v>0</v>
      </c>
      <c r="X670" s="342"/>
      <c r="Y670" s="342"/>
      <c r="Z670" s="342"/>
    </row>
    <row r="671" spans="1:26" ht="15" hidden="1" customHeight="1">
      <c r="A671" s="153">
        <v>661</v>
      </c>
      <c r="B671" s="153">
        <f t="shared" si="244"/>
        <v>6</v>
      </c>
      <c r="C671" s="154">
        <v>633222</v>
      </c>
      <c r="F671" s="158" t="s">
        <v>176</v>
      </c>
      <c r="G671" s="158"/>
      <c r="H671" s="158" t="s">
        <v>176</v>
      </c>
      <c r="I671" s="158" t="s">
        <v>176</v>
      </c>
      <c r="J671" s="165">
        <v>633222</v>
      </c>
      <c r="K671" s="158" t="s">
        <v>176</v>
      </c>
      <c r="L671" s="158" t="s">
        <v>176</v>
      </c>
      <c r="M671" s="158" t="s">
        <v>176</v>
      </c>
      <c r="N671" s="158" t="s">
        <v>1422</v>
      </c>
      <c r="O671" s="165" t="s">
        <v>686</v>
      </c>
      <c r="P671" s="160"/>
      <c r="R671" s="161">
        <f t="shared" si="249"/>
        <v>0</v>
      </c>
      <c r="S671" s="153" t="s">
        <v>176</v>
      </c>
      <c r="T671" s="160"/>
      <c r="V671" s="161">
        <f t="shared" si="250"/>
        <v>0</v>
      </c>
      <c r="X671" s="342"/>
      <c r="Y671" s="342"/>
      <c r="Z671" s="342"/>
    </row>
    <row r="672" spans="1:26" ht="15" hidden="1" customHeight="1">
      <c r="A672" s="153">
        <v>662</v>
      </c>
      <c r="B672" s="153">
        <f t="shared" si="244"/>
        <v>6</v>
      </c>
      <c r="C672" s="154">
        <v>633228</v>
      </c>
      <c r="F672" s="158" t="s">
        <v>176</v>
      </c>
      <c r="G672" s="158"/>
      <c r="H672" s="158" t="s">
        <v>176</v>
      </c>
      <c r="I672" s="158" t="s">
        <v>176</v>
      </c>
      <c r="J672" s="165">
        <v>633228</v>
      </c>
      <c r="K672" s="158" t="s">
        <v>176</v>
      </c>
      <c r="L672" s="158" t="s">
        <v>176</v>
      </c>
      <c r="M672" s="158" t="s">
        <v>176</v>
      </c>
      <c r="N672" s="158" t="s">
        <v>1422</v>
      </c>
      <c r="O672" s="165" t="s">
        <v>687</v>
      </c>
      <c r="P672" s="160"/>
      <c r="R672" s="161">
        <f t="shared" si="249"/>
        <v>0</v>
      </c>
      <c r="S672" s="153" t="s">
        <v>176</v>
      </c>
      <c r="T672" s="160"/>
      <c r="V672" s="161">
        <f t="shared" si="250"/>
        <v>0</v>
      </c>
      <c r="X672" s="342"/>
      <c r="Y672" s="342"/>
      <c r="Z672" s="342"/>
    </row>
    <row r="673" spans="1:26" ht="15" customHeight="1">
      <c r="A673" s="153">
        <v>663</v>
      </c>
      <c r="B673" s="153">
        <f t="shared" si="244"/>
        <v>4</v>
      </c>
      <c r="C673" s="154">
        <v>6333</v>
      </c>
      <c r="D673" s="154" t="s">
        <v>1421</v>
      </c>
      <c r="F673" s="158" t="s">
        <v>176</v>
      </c>
      <c r="G673" s="158"/>
      <c r="H673" s="162">
        <v>6333</v>
      </c>
      <c r="I673" s="158" t="s">
        <v>176</v>
      </c>
      <c r="J673" s="158" t="s">
        <v>176</v>
      </c>
      <c r="K673" s="158" t="s">
        <v>176</v>
      </c>
      <c r="L673" s="158" t="s">
        <v>176</v>
      </c>
      <c r="M673" s="158" t="s">
        <v>176</v>
      </c>
      <c r="N673" s="158"/>
      <c r="O673" s="162" t="s">
        <v>688</v>
      </c>
      <c r="P673" s="160"/>
      <c r="R673" s="161">
        <f>P673-R674-R675-R676-R677-R678-R679-R680-R681-R682-R683-R684-R685-R686-R687-R688-R689-R690-R691-R692-R693-R694-R695</f>
        <v>0</v>
      </c>
      <c r="S673" s="153" t="s">
        <v>176</v>
      </c>
      <c r="T673" s="160"/>
      <c r="V673" s="161">
        <f>T673+V674+V675+V687+V688+V692+V693+V694+V695</f>
        <v>0</v>
      </c>
      <c r="X673" s="342"/>
      <c r="Y673" s="342"/>
      <c r="Z673" s="342"/>
    </row>
    <row r="674" spans="1:26" ht="15" customHeight="1">
      <c r="A674" s="153">
        <v>664</v>
      </c>
      <c r="B674" s="153">
        <f t="shared" si="244"/>
        <v>5</v>
      </c>
      <c r="C674" s="154">
        <v>63331</v>
      </c>
      <c r="D674" s="154" t="s">
        <v>1421</v>
      </c>
      <c r="F674" s="158" t="s">
        <v>176</v>
      </c>
      <c r="G674" s="158"/>
      <c r="H674" s="158" t="s">
        <v>176</v>
      </c>
      <c r="I674" s="163">
        <v>63331</v>
      </c>
      <c r="J674" s="158" t="s">
        <v>176</v>
      </c>
      <c r="K674" s="158" t="s">
        <v>176</v>
      </c>
      <c r="L674" s="158" t="s">
        <v>176</v>
      </c>
      <c r="M674" s="158" t="s">
        <v>176</v>
      </c>
      <c r="N674" s="158"/>
      <c r="O674" s="163" t="s">
        <v>689</v>
      </c>
      <c r="P674" s="160"/>
      <c r="R674" s="161">
        <f>P674</f>
        <v>0</v>
      </c>
      <c r="S674" s="153" t="s">
        <v>176</v>
      </c>
      <c r="T674" s="160"/>
      <c r="V674" s="161">
        <f>T674</f>
        <v>0</v>
      </c>
      <c r="X674" s="342"/>
      <c r="Y674" s="342"/>
      <c r="Z674" s="342"/>
    </row>
    <row r="675" spans="1:26" ht="15" customHeight="1">
      <c r="A675" s="153">
        <v>665</v>
      </c>
      <c r="B675" s="153">
        <f t="shared" si="244"/>
        <v>5</v>
      </c>
      <c r="C675" s="154">
        <v>63332</v>
      </c>
      <c r="D675" s="154" t="s">
        <v>1421</v>
      </c>
      <c r="F675" s="158" t="s">
        <v>176</v>
      </c>
      <c r="G675" s="158"/>
      <c r="H675" s="158" t="s">
        <v>176</v>
      </c>
      <c r="I675" s="163">
        <v>63332</v>
      </c>
      <c r="J675" s="158" t="s">
        <v>176</v>
      </c>
      <c r="K675" s="158" t="s">
        <v>176</v>
      </c>
      <c r="L675" s="158" t="s">
        <v>176</v>
      </c>
      <c r="M675" s="158" t="s">
        <v>176</v>
      </c>
      <c r="N675" s="158"/>
      <c r="O675" s="163" t="s">
        <v>424</v>
      </c>
      <c r="P675" s="160"/>
      <c r="R675" s="161">
        <f>P675-R676-R677-R678-R679-R680-R681-R682-R683-R684-R685-R686</f>
        <v>0</v>
      </c>
      <c r="S675" s="153" t="s">
        <v>176</v>
      </c>
      <c r="T675" s="160"/>
      <c r="V675" s="161">
        <f>T675+V676+V682+V686</f>
        <v>0</v>
      </c>
      <c r="X675" s="342"/>
      <c r="Y675" s="342"/>
      <c r="Z675" s="342"/>
    </row>
    <row r="676" spans="1:26" ht="15" customHeight="1">
      <c r="A676" s="153">
        <v>666</v>
      </c>
      <c r="B676" s="153">
        <f t="shared" si="244"/>
        <v>6</v>
      </c>
      <c r="C676" s="154">
        <v>633321</v>
      </c>
      <c r="D676" s="154" t="s">
        <v>1421</v>
      </c>
      <c r="F676" s="158" t="s">
        <v>176</v>
      </c>
      <c r="G676" s="158"/>
      <c r="H676" s="158" t="s">
        <v>176</v>
      </c>
      <c r="I676" s="158" t="s">
        <v>176</v>
      </c>
      <c r="J676" s="165">
        <v>633321</v>
      </c>
      <c r="K676" s="158" t="s">
        <v>176</v>
      </c>
      <c r="L676" s="158" t="s">
        <v>176</v>
      </c>
      <c r="M676" s="158" t="s">
        <v>176</v>
      </c>
      <c r="N676" s="158"/>
      <c r="O676" s="165" t="s">
        <v>690</v>
      </c>
      <c r="P676" s="160"/>
      <c r="R676" s="161">
        <f>P676-R677-R678-R679-R680-R681</f>
        <v>0</v>
      </c>
      <c r="S676" s="153" t="s">
        <v>176</v>
      </c>
      <c r="T676" s="160"/>
      <c r="V676" s="161">
        <f>T676+V677+V678+V679+V680+V681</f>
        <v>0</v>
      </c>
      <c r="X676" s="342"/>
      <c r="Y676" s="342"/>
      <c r="Z676" s="342"/>
    </row>
    <row r="677" spans="1:26" ht="15" customHeight="1">
      <c r="A677" s="153">
        <v>667</v>
      </c>
      <c r="B677" s="153">
        <f t="shared" si="244"/>
        <v>7</v>
      </c>
      <c r="C677" s="154">
        <v>6333211</v>
      </c>
      <c r="D677" s="154" t="s">
        <v>1421</v>
      </c>
      <c r="F677" s="158" t="s">
        <v>176</v>
      </c>
      <c r="G677" s="158"/>
      <c r="H677" s="158" t="s">
        <v>176</v>
      </c>
      <c r="I677" s="158" t="s">
        <v>176</v>
      </c>
      <c r="J677" s="158" t="s">
        <v>176</v>
      </c>
      <c r="K677" s="166">
        <v>6333211</v>
      </c>
      <c r="L677" s="158" t="s">
        <v>176</v>
      </c>
      <c r="M677" s="158" t="s">
        <v>176</v>
      </c>
      <c r="N677" s="158"/>
      <c r="O677" s="166" t="s">
        <v>691</v>
      </c>
      <c r="P677" s="160"/>
      <c r="R677" s="161">
        <f t="shared" ref="R677:R681" si="251">P677</f>
        <v>0</v>
      </c>
      <c r="S677" s="153" t="s">
        <v>176</v>
      </c>
      <c r="T677" s="160"/>
      <c r="V677" s="161">
        <f t="shared" ref="V677:V681" si="252">T677</f>
        <v>0</v>
      </c>
      <c r="X677" s="342"/>
      <c r="Y677" s="342"/>
      <c r="Z677" s="342"/>
    </row>
    <row r="678" spans="1:26" ht="15" customHeight="1">
      <c r="A678" s="153">
        <v>668</v>
      </c>
      <c r="B678" s="153">
        <f t="shared" si="244"/>
        <v>7</v>
      </c>
      <c r="C678" s="154">
        <v>6333212</v>
      </c>
      <c r="D678" s="154" t="s">
        <v>1421</v>
      </c>
      <c r="F678" s="158" t="s">
        <v>176</v>
      </c>
      <c r="G678" s="158"/>
      <c r="H678" s="158" t="s">
        <v>176</v>
      </c>
      <c r="I678" s="158" t="s">
        <v>176</v>
      </c>
      <c r="J678" s="158" t="s">
        <v>176</v>
      </c>
      <c r="K678" s="166">
        <v>6333212</v>
      </c>
      <c r="L678" s="158" t="s">
        <v>176</v>
      </c>
      <c r="M678" s="158" t="s">
        <v>176</v>
      </c>
      <c r="N678" s="158"/>
      <c r="O678" s="166" t="s">
        <v>692</v>
      </c>
      <c r="P678" s="160"/>
      <c r="R678" s="161">
        <f t="shared" si="251"/>
        <v>0</v>
      </c>
      <c r="S678" s="153" t="s">
        <v>176</v>
      </c>
      <c r="T678" s="160"/>
      <c r="V678" s="161">
        <f t="shared" si="252"/>
        <v>0</v>
      </c>
      <c r="X678" s="342"/>
      <c r="Y678" s="342"/>
      <c r="Z678" s="342"/>
    </row>
    <row r="679" spans="1:26" ht="15" customHeight="1">
      <c r="A679" s="153">
        <v>669</v>
      </c>
      <c r="B679" s="153">
        <f t="shared" si="244"/>
        <v>7</v>
      </c>
      <c r="C679" s="154">
        <v>6333213</v>
      </c>
      <c r="D679" s="154" t="s">
        <v>1421</v>
      </c>
      <c r="F679" s="158" t="s">
        <v>176</v>
      </c>
      <c r="G679" s="158"/>
      <c r="H679" s="158" t="s">
        <v>176</v>
      </c>
      <c r="I679" s="158" t="s">
        <v>176</v>
      </c>
      <c r="J679" s="158" t="s">
        <v>176</v>
      </c>
      <c r="K679" s="166">
        <v>6333213</v>
      </c>
      <c r="L679" s="158" t="s">
        <v>176</v>
      </c>
      <c r="M679" s="158" t="s">
        <v>176</v>
      </c>
      <c r="N679" s="158"/>
      <c r="O679" s="166" t="s">
        <v>693</v>
      </c>
      <c r="P679" s="160"/>
      <c r="R679" s="161">
        <f t="shared" si="251"/>
        <v>0</v>
      </c>
      <c r="S679" s="153" t="s">
        <v>176</v>
      </c>
      <c r="T679" s="160"/>
      <c r="V679" s="161">
        <f t="shared" si="252"/>
        <v>0</v>
      </c>
      <c r="X679" s="342"/>
      <c r="Y679" s="342"/>
      <c r="Z679" s="342"/>
    </row>
    <row r="680" spans="1:26" ht="15" customHeight="1">
      <c r="A680" s="153">
        <v>670</v>
      </c>
      <c r="B680" s="153">
        <f t="shared" si="244"/>
        <v>7</v>
      </c>
      <c r="C680" s="154">
        <v>6333214</v>
      </c>
      <c r="D680" s="154" t="s">
        <v>1421</v>
      </c>
      <c r="F680" s="158" t="s">
        <v>176</v>
      </c>
      <c r="G680" s="158"/>
      <c r="H680" s="158" t="s">
        <v>176</v>
      </c>
      <c r="I680" s="158" t="s">
        <v>176</v>
      </c>
      <c r="J680" s="158" t="s">
        <v>176</v>
      </c>
      <c r="K680" s="166">
        <v>6333214</v>
      </c>
      <c r="L680" s="158" t="s">
        <v>176</v>
      </c>
      <c r="M680" s="158" t="s">
        <v>176</v>
      </c>
      <c r="N680" s="158"/>
      <c r="O680" s="166" t="s">
        <v>694</v>
      </c>
      <c r="P680" s="160"/>
      <c r="R680" s="161">
        <f t="shared" si="251"/>
        <v>0</v>
      </c>
      <c r="S680" s="153" t="s">
        <v>176</v>
      </c>
      <c r="T680" s="160"/>
      <c r="V680" s="161">
        <f t="shared" si="252"/>
        <v>0</v>
      </c>
      <c r="X680" s="342"/>
      <c r="Y680" s="342"/>
      <c r="Z680" s="342"/>
    </row>
    <row r="681" spans="1:26" ht="15" customHeight="1">
      <c r="A681" s="153">
        <v>671</v>
      </c>
      <c r="B681" s="153">
        <f t="shared" si="244"/>
        <v>7</v>
      </c>
      <c r="C681" s="154">
        <v>6333218</v>
      </c>
      <c r="D681" s="154" t="s">
        <v>1421</v>
      </c>
      <c r="F681" s="158" t="s">
        <v>176</v>
      </c>
      <c r="G681" s="158"/>
      <c r="H681" s="158" t="s">
        <v>176</v>
      </c>
      <c r="I681" s="158" t="s">
        <v>176</v>
      </c>
      <c r="J681" s="158" t="s">
        <v>176</v>
      </c>
      <c r="K681" s="166">
        <v>6333218</v>
      </c>
      <c r="L681" s="158" t="s">
        <v>176</v>
      </c>
      <c r="M681" s="158" t="s">
        <v>176</v>
      </c>
      <c r="N681" s="158"/>
      <c r="O681" s="166" t="s">
        <v>695</v>
      </c>
      <c r="P681" s="160"/>
      <c r="R681" s="161">
        <f t="shared" si="251"/>
        <v>0</v>
      </c>
      <c r="S681" s="153" t="s">
        <v>176</v>
      </c>
      <c r="T681" s="160"/>
      <c r="V681" s="161">
        <f t="shared" si="252"/>
        <v>0</v>
      </c>
      <c r="X681" s="342"/>
      <c r="Y681" s="342"/>
      <c r="Z681" s="342"/>
    </row>
    <row r="682" spans="1:26" ht="15" customHeight="1">
      <c r="A682" s="153">
        <v>672</v>
      </c>
      <c r="B682" s="153">
        <f t="shared" si="244"/>
        <v>6</v>
      </c>
      <c r="C682" s="154">
        <v>633322</v>
      </c>
      <c r="D682" s="154" t="s">
        <v>1421</v>
      </c>
      <c r="F682" s="158" t="s">
        <v>176</v>
      </c>
      <c r="G682" s="158"/>
      <c r="H682" s="158" t="s">
        <v>176</v>
      </c>
      <c r="I682" s="158" t="s">
        <v>176</v>
      </c>
      <c r="J682" s="165">
        <v>633322</v>
      </c>
      <c r="K682" s="158" t="s">
        <v>176</v>
      </c>
      <c r="L682" s="158" t="s">
        <v>176</v>
      </c>
      <c r="M682" s="158" t="s">
        <v>176</v>
      </c>
      <c r="N682" s="158"/>
      <c r="O682" s="165" t="s">
        <v>696</v>
      </c>
      <c r="P682" s="160"/>
      <c r="R682" s="161">
        <f>P682-R683-R684-R685</f>
        <v>0</v>
      </c>
      <c r="S682" s="153" t="s">
        <v>176</v>
      </c>
      <c r="T682" s="160"/>
      <c r="V682" s="161">
        <f>T682+V683+V684+V685</f>
        <v>0</v>
      </c>
      <c r="X682" s="342"/>
      <c r="Y682" s="342"/>
      <c r="Z682" s="342"/>
    </row>
    <row r="683" spans="1:26" ht="15" customHeight="1">
      <c r="A683" s="153">
        <v>673</v>
      </c>
      <c r="B683" s="153">
        <f t="shared" si="244"/>
        <v>7</v>
      </c>
      <c r="C683" s="154">
        <v>6333221</v>
      </c>
      <c r="D683" s="154" t="s">
        <v>1421</v>
      </c>
      <c r="F683" s="158" t="s">
        <v>176</v>
      </c>
      <c r="G683" s="158"/>
      <c r="H683" s="158" t="s">
        <v>176</v>
      </c>
      <c r="I683" s="158" t="s">
        <v>176</v>
      </c>
      <c r="J683" s="158" t="s">
        <v>176</v>
      </c>
      <c r="K683" s="166">
        <v>6333221</v>
      </c>
      <c r="L683" s="158" t="s">
        <v>176</v>
      </c>
      <c r="M683" s="158" t="s">
        <v>176</v>
      </c>
      <c r="N683" s="158"/>
      <c r="O683" s="166" t="s">
        <v>697</v>
      </c>
      <c r="P683" s="160"/>
      <c r="R683" s="161">
        <f t="shared" ref="R683:R685" si="253">P683</f>
        <v>0</v>
      </c>
      <c r="S683" s="153" t="s">
        <v>176</v>
      </c>
      <c r="T683" s="160"/>
      <c r="V683" s="161">
        <f t="shared" ref="V683:V685" si="254">T683</f>
        <v>0</v>
      </c>
      <c r="X683" s="342"/>
      <c r="Y683" s="342"/>
      <c r="Z683" s="342"/>
    </row>
    <row r="684" spans="1:26" ht="15" customHeight="1">
      <c r="A684" s="153">
        <v>674</v>
      </c>
      <c r="B684" s="153">
        <f t="shared" si="244"/>
        <v>7</v>
      </c>
      <c r="C684" s="154">
        <v>6333222</v>
      </c>
      <c r="D684" s="154" t="s">
        <v>1421</v>
      </c>
      <c r="F684" s="158" t="s">
        <v>176</v>
      </c>
      <c r="G684" s="158"/>
      <c r="H684" s="158" t="s">
        <v>176</v>
      </c>
      <c r="I684" s="158" t="s">
        <v>176</v>
      </c>
      <c r="J684" s="158" t="s">
        <v>176</v>
      </c>
      <c r="K684" s="166">
        <v>6333222</v>
      </c>
      <c r="L684" s="158" t="s">
        <v>176</v>
      </c>
      <c r="M684" s="158" t="s">
        <v>176</v>
      </c>
      <c r="N684" s="158"/>
      <c r="O684" s="166" t="s">
        <v>698</v>
      </c>
      <c r="P684" s="160"/>
      <c r="R684" s="161">
        <f t="shared" si="253"/>
        <v>0</v>
      </c>
      <c r="S684" s="153" t="s">
        <v>176</v>
      </c>
      <c r="T684" s="160"/>
      <c r="V684" s="161">
        <f t="shared" si="254"/>
        <v>0</v>
      </c>
      <c r="X684" s="342"/>
      <c r="Y684" s="342"/>
      <c r="Z684" s="342"/>
    </row>
    <row r="685" spans="1:26" ht="15" customHeight="1">
      <c r="A685" s="153">
        <v>675</v>
      </c>
      <c r="B685" s="153">
        <f t="shared" si="244"/>
        <v>7</v>
      </c>
      <c r="C685" s="154">
        <v>6333228</v>
      </c>
      <c r="D685" s="154" t="s">
        <v>1421</v>
      </c>
      <c r="F685" s="158" t="s">
        <v>176</v>
      </c>
      <c r="G685" s="158"/>
      <c r="H685" s="158" t="s">
        <v>176</v>
      </c>
      <c r="I685" s="158" t="s">
        <v>176</v>
      </c>
      <c r="J685" s="158" t="s">
        <v>176</v>
      </c>
      <c r="K685" s="166">
        <v>6333228</v>
      </c>
      <c r="L685" s="158" t="s">
        <v>176</v>
      </c>
      <c r="M685" s="158" t="s">
        <v>176</v>
      </c>
      <c r="N685" s="158"/>
      <c r="O685" s="166" t="s">
        <v>699</v>
      </c>
      <c r="P685" s="160"/>
      <c r="R685" s="161">
        <f t="shared" si="253"/>
        <v>0</v>
      </c>
      <c r="S685" s="153" t="s">
        <v>176</v>
      </c>
      <c r="T685" s="160"/>
      <c r="V685" s="161">
        <f t="shared" si="254"/>
        <v>0</v>
      </c>
      <c r="X685" s="342"/>
      <c r="Y685" s="342"/>
      <c r="Z685" s="342"/>
    </row>
    <row r="686" spans="1:26" ht="15" customHeight="1">
      <c r="A686" s="153">
        <v>676</v>
      </c>
      <c r="B686" s="153">
        <f t="shared" si="244"/>
        <v>6</v>
      </c>
      <c r="C686" s="154">
        <v>633328</v>
      </c>
      <c r="D686" s="154" t="s">
        <v>1421</v>
      </c>
      <c r="F686" s="158" t="s">
        <v>176</v>
      </c>
      <c r="G686" s="158"/>
      <c r="H686" s="158" t="s">
        <v>176</v>
      </c>
      <c r="I686" s="158" t="s">
        <v>176</v>
      </c>
      <c r="J686" s="165">
        <v>633328</v>
      </c>
      <c r="K686" s="158" t="s">
        <v>176</v>
      </c>
      <c r="L686" s="158" t="s">
        <v>176</v>
      </c>
      <c r="M686" s="158" t="s">
        <v>176</v>
      </c>
      <c r="N686" s="158"/>
      <c r="O686" s="165" t="s">
        <v>700</v>
      </c>
      <c r="P686" s="160"/>
      <c r="R686" s="161">
        <f>P686</f>
        <v>0</v>
      </c>
      <c r="S686" s="153" t="s">
        <v>176</v>
      </c>
      <c r="T686" s="160"/>
      <c r="V686" s="161">
        <f>T686</f>
        <v>0</v>
      </c>
      <c r="X686" s="342"/>
      <c r="Y686" s="342"/>
      <c r="Z686" s="342"/>
    </row>
    <row r="687" spans="1:26" ht="15" customHeight="1">
      <c r="A687" s="153">
        <v>677</v>
      </c>
      <c r="B687" s="153">
        <f t="shared" si="244"/>
        <v>5</v>
      </c>
      <c r="C687" s="154">
        <v>63333</v>
      </c>
      <c r="D687" s="154" t="s">
        <v>1421</v>
      </c>
      <c r="F687" s="158" t="s">
        <v>176</v>
      </c>
      <c r="G687" s="158"/>
      <c r="H687" s="158" t="s">
        <v>176</v>
      </c>
      <c r="I687" s="163">
        <v>63333</v>
      </c>
      <c r="J687" s="158" t="s">
        <v>176</v>
      </c>
      <c r="K687" s="158" t="s">
        <v>176</v>
      </c>
      <c r="L687" s="158" t="s">
        <v>176</v>
      </c>
      <c r="M687" s="158" t="s">
        <v>176</v>
      </c>
      <c r="N687" s="158"/>
      <c r="O687" s="163" t="s">
        <v>324</v>
      </c>
      <c r="P687" s="160"/>
      <c r="R687" s="161">
        <f>P687</f>
        <v>0</v>
      </c>
      <c r="S687" s="153" t="s">
        <v>176</v>
      </c>
      <c r="T687" s="160"/>
      <c r="V687" s="161">
        <f>T687</f>
        <v>0</v>
      </c>
      <c r="X687" s="342"/>
      <c r="Y687" s="342"/>
      <c r="Z687" s="342"/>
    </row>
    <row r="688" spans="1:26" ht="15" customHeight="1">
      <c r="A688" s="153">
        <v>678</v>
      </c>
      <c r="B688" s="153">
        <f t="shared" si="244"/>
        <v>5</v>
      </c>
      <c r="C688" s="154">
        <v>63334</v>
      </c>
      <c r="D688" s="154" t="s">
        <v>1421</v>
      </c>
      <c r="F688" s="158" t="s">
        <v>176</v>
      </c>
      <c r="G688" s="158"/>
      <c r="H688" s="158" t="s">
        <v>176</v>
      </c>
      <c r="I688" s="163">
        <v>63334</v>
      </c>
      <c r="J688" s="158" t="s">
        <v>176</v>
      </c>
      <c r="K688" s="158" t="s">
        <v>176</v>
      </c>
      <c r="L688" s="158" t="s">
        <v>176</v>
      </c>
      <c r="M688" s="158" t="s">
        <v>176</v>
      </c>
      <c r="N688" s="158"/>
      <c r="O688" s="163" t="s">
        <v>325</v>
      </c>
      <c r="P688" s="160"/>
      <c r="R688" s="161">
        <f>P688-R689-R690-R691</f>
        <v>0</v>
      </c>
      <c r="S688" s="153" t="s">
        <v>176</v>
      </c>
      <c r="T688" s="160"/>
      <c r="V688" s="161">
        <f>T688+V689+V690+V691</f>
        <v>0</v>
      </c>
      <c r="X688" s="342"/>
      <c r="Y688" s="342"/>
      <c r="Z688" s="342"/>
    </row>
    <row r="689" spans="1:26" ht="15" hidden="1" customHeight="1">
      <c r="A689" s="153">
        <v>679</v>
      </c>
      <c r="B689" s="153">
        <f t="shared" si="244"/>
        <v>6</v>
      </c>
      <c r="C689" s="154">
        <v>633341</v>
      </c>
      <c r="F689" s="158" t="s">
        <v>176</v>
      </c>
      <c r="G689" s="158"/>
      <c r="H689" s="158" t="s">
        <v>176</v>
      </c>
      <c r="I689" s="158" t="s">
        <v>176</v>
      </c>
      <c r="J689" s="165">
        <v>633341</v>
      </c>
      <c r="K689" s="158" t="s">
        <v>176</v>
      </c>
      <c r="L689" s="158" t="s">
        <v>176</v>
      </c>
      <c r="M689" s="158" t="s">
        <v>176</v>
      </c>
      <c r="N689" s="158" t="s">
        <v>1422</v>
      </c>
      <c r="O689" s="165" t="s">
        <v>325</v>
      </c>
      <c r="P689" s="160"/>
      <c r="R689" s="161">
        <f t="shared" ref="R689:R691" si="255">P689</f>
        <v>0</v>
      </c>
      <c r="S689" s="153" t="s">
        <v>176</v>
      </c>
      <c r="T689" s="160"/>
      <c r="V689" s="161">
        <f t="shared" ref="V689:V691" si="256">T689</f>
        <v>0</v>
      </c>
      <c r="X689" s="342"/>
      <c r="Y689" s="342"/>
      <c r="Z689" s="342"/>
    </row>
    <row r="690" spans="1:26" ht="15" hidden="1" customHeight="1">
      <c r="A690" s="153">
        <v>680</v>
      </c>
      <c r="B690" s="153">
        <f t="shared" si="244"/>
        <v>6</v>
      </c>
      <c r="C690" s="154">
        <v>633342</v>
      </c>
      <c r="F690" s="158" t="s">
        <v>176</v>
      </c>
      <c r="G690" s="158"/>
      <c r="H690" s="158" t="s">
        <v>176</v>
      </c>
      <c r="I690" s="158" t="s">
        <v>176</v>
      </c>
      <c r="J690" s="165">
        <v>633342</v>
      </c>
      <c r="K690" s="158" t="s">
        <v>176</v>
      </c>
      <c r="L690" s="158" t="s">
        <v>176</v>
      </c>
      <c r="M690" s="158" t="s">
        <v>176</v>
      </c>
      <c r="N690" s="158" t="s">
        <v>1422</v>
      </c>
      <c r="O690" s="165" t="s">
        <v>701</v>
      </c>
      <c r="P690" s="160"/>
      <c r="R690" s="161">
        <f t="shared" si="255"/>
        <v>0</v>
      </c>
      <c r="S690" s="153" t="s">
        <v>176</v>
      </c>
      <c r="T690" s="160"/>
      <c r="V690" s="161">
        <f t="shared" si="256"/>
        <v>0</v>
      </c>
      <c r="X690" s="342"/>
      <c r="Y690" s="342"/>
      <c r="Z690" s="342"/>
    </row>
    <row r="691" spans="1:26" ht="15" hidden="1" customHeight="1">
      <c r="A691" s="153">
        <v>681</v>
      </c>
      <c r="B691" s="153">
        <f t="shared" si="244"/>
        <v>6</v>
      </c>
      <c r="C691" s="154">
        <v>633348</v>
      </c>
      <c r="F691" s="158" t="s">
        <v>176</v>
      </c>
      <c r="G691" s="158"/>
      <c r="H691" s="158" t="s">
        <v>176</v>
      </c>
      <c r="I691" s="158" t="s">
        <v>176</v>
      </c>
      <c r="J691" s="165">
        <v>633348</v>
      </c>
      <c r="K691" s="158" t="s">
        <v>176</v>
      </c>
      <c r="L691" s="158" t="s">
        <v>176</v>
      </c>
      <c r="M691" s="158" t="s">
        <v>176</v>
      </c>
      <c r="N691" s="158" t="s">
        <v>1422</v>
      </c>
      <c r="O691" s="165" t="s">
        <v>702</v>
      </c>
      <c r="P691" s="160"/>
      <c r="R691" s="161">
        <f t="shared" si="255"/>
        <v>0</v>
      </c>
      <c r="S691" s="153" t="s">
        <v>176</v>
      </c>
      <c r="T691" s="160"/>
      <c r="V691" s="161">
        <f t="shared" si="256"/>
        <v>0</v>
      </c>
      <c r="X691" s="342"/>
      <c r="Y691" s="342"/>
      <c r="Z691" s="342"/>
    </row>
    <row r="692" spans="1:26" ht="15" customHeight="1">
      <c r="A692" s="153">
        <v>682</v>
      </c>
      <c r="B692" s="153">
        <f t="shared" si="244"/>
        <v>5</v>
      </c>
      <c r="C692" s="154">
        <v>63335</v>
      </c>
      <c r="D692" s="154" t="s">
        <v>1421</v>
      </c>
      <c r="F692" s="158" t="s">
        <v>176</v>
      </c>
      <c r="G692" s="158"/>
      <c r="H692" s="158" t="s">
        <v>176</v>
      </c>
      <c r="I692" s="163">
        <v>63335</v>
      </c>
      <c r="J692" s="158" t="s">
        <v>176</v>
      </c>
      <c r="K692" s="158" t="s">
        <v>176</v>
      </c>
      <c r="L692" s="158" t="s">
        <v>176</v>
      </c>
      <c r="M692" s="158" t="s">
        <v>176</v>
      </c>
      <c r="N692" s="158"/>
      <c r="O692" s="163" t="s">
        <v>703</v>
      </c>
      <c r="P692" s="160"/>
      <c r="R692" s="161">
        <f>P692</f>
        <v>0</v>
      </c>
      <c r="S692" s="153" t="s">
        <v>176</v>
      </c>
      <c r="T692" s="160"/>
      <c r="V692" s="161">
        <f>T692</f>
        <v>0</v>
      </c>
      <c r="X692" s="342"/>
      <c r="Y692" s="342"/>
      <c r="Z692" s="342"/>
    </row>
    <row r="693" spans="1:26" ht="15" customHeight="1">
      <c r="A693" s="153">
        <v>683</v>
      </c>
      <c r="B693" s="153">
        <f t="shared" si="244"/>
        <v>5</v>
      </c>
      <c r="C693" s="154">
        <v>63336</v>
      </c>
      <c r="D693" s="154" t="s">
        <v>1421</v>
      </c>
      <c r="F693" s="158" t="s">
        <v>176</v>
      </c>
      <c r="G693" s="158"/>
      <c r="H693" s="158" t="s">
        <v>176</v>
      </c>
      <c r="I693" s="163">
        <v>63336</v>
      </c>
      <c r="J693" s="158" t="s">
        <v>176</v>
      </c>
      <c r="K693" s="158" t="s">
        <v>176</v>
      </c>
      <c r="L693" s="158" t="s">
        <v>176</v>
      </c>
      <c r="M693" s="158" t="s">
        <v>176</v>
      </c>
      <c r="N693" s="158"/>
      <c r="O693" s="163" t="s">
        <v>704</v>
      </c>
      <c r="P693" s="160"/>
      <c r="R693" s="161">
        <f t="shared" ref="R693:R695" si="257">P693</f>
        <v>0</v>
      </c>
      <c r="S693" s="153" t="s">
        <v>176</v>
      </c>
      <c r="T693" s="160"/>
      <c r="V693" s="161">
        <f t="shared" ref="V693:V695" si="258">T693</f>
        <v>0</v>
      </c>
      <c r="X693" s="342"/>
      <c r="Y693" s="342"/>
      <c r="Z693" s="342"/>
    </row>
    <row r="694" spans="1:26" ht="15" customHeight="1">
      <c r="A694" s="153">
        <v>684</v>
      </c>
      <c r="B694" s="153">
        <f t="shared" si="244"/>
        <v>5</v>
      </c>
      <c r="C694" s="154">
        <v>63337</v>
      </c>
      <c r="D694" s="154" t="s">
        <v>1421</v>
      </c>
      <c r="F694" s="158" t="s">
        <v>176</v>
      </c>
      <c r="G694" s="158"/>
      <c r="H694" s="158" t="s">
        <v>176</v>
      </c>
      <c r="I694" s="163">
        <v>63337</v>
      </c>
      <c r="J694" s="158" t="s">
        <v>176</v>
      </c>
      <c r="K694" s="158" t="s">
        <v>176</v>
      </c>
      <c r="L694" s="158" t="s">
        <v>176</v>
      </c>
      <c r="M694" s="158" t="s">
        <v>176</v>
      </c>
      <c r="N694" s="158"/>
      <c r="O694" s="163" t="s">
        <v>232</v>
      </c>
      <c r="P694" s="160"/>
      <c r="R694" s="161">
        <f t="shared" si="257"/>
        <v>0</v>
      </c>
      <c r="S694" s="153" t="s">
        <v>176</v>
      </c>
      <c r="T694" s="160"/>
      <c r="V694" s="161">
        <f t="shared" si="258"/>
        <v>0</v>
      </c>
      <c r="X694" s="342"/>
      <c r="Y694" s="342"/>
      <c r="Z694" s="342"/>
    </row>
    <row r="695" spans="1:26" ht="15" customHeight="1">
      <c r="A695" s="153">
        <v>685</v>
      </c>
      <c r="B695" s="153">
        <f t="shared" si="244"/>
        <v>5</v>
      </c>
      <c r="C695" s="154">
        <v>63338</v>
      </c>
      <c r="D695" s="154" t="s">
        <v>1421</v>
      </c>
      <c r="F695" s="158" t="s">
        <v>176</v>
      </c>
      <c r="G695" s="158"/>
      <c r="H695" s="158" t="s">
        <v>176</v>
      </c>
      <c r="I695" s="163">
        <v>63338</v>
      </c>
      <c r="J695" s="158" t="s">
        <v>176</v>
      </c>
      <c r="K695" s="158" t="s">
        <v>176</v>
      </c>
      <c r="L695" s="158" t="s">
        <v>176</v>
      </c>
      <c r="M695" s="158" t="s">
        <v>176</v>
      </c>
      <c r="N695" s="158"/>
      <c r="O695" s="163" t="s">
        <v>329</v>
      </c>
      <c r="P695" s="160"/>
      <c r="R695" s="161">
        <f t="shared" si="257"/>
        <v>0</v>
      </c>
      <c r="S695" s="153" t="s">
        <v>176</v>
      </c>
      <c r="T695" s="160"/>
      <c r="V695" s="161">
        <f t="shared" si="258"/>
        <v>0</v>
      </c>
      <c r="X695" s="342"/>
      <c r="Y695" s="342"/>
      <c r="Z695" s="342"/>
    </row>
    <row r="696" spans="1:26" ht="15" customHeight="1">
      <c r="A696" s="153">
        <v>686</v>
      </c>
      <c r="B696" s="153">
        <f t="shared" si="244"/>
        <v>4</v>
      </c>
      <c r="C696" s="154">
        <v>6334</v>
      </c>
      <c r="D696" s="154" t="s">
        <v>1421</v>
      </c>
      <c r="F696" s="158" t="s">
        <v>176</v>
      </c>
      <c r="G696" s="158"/>
      <c r="H696" s="162">
        <v>6334</v>
      </c>
      <c r="I696" s="158" t="s">
        <v>176</v>
      </c>
      <c r="J696" s="158" t="s">
        <v>176</v>
      </c>
      <c r="K696" s="158" t="s">
        <v>176</v>
      </c>
      <c r="L696" s="158" t="s">
        <v>176</v>
      </c>
      <c r="M696" s="158" t="s">
        <v>176</v>
      </c>
      <c r="N696" s="158"/>
      <c r="O696" s="162" t="s">
        <v>705</v>
      </c>
      <c r="P696" s="160"/>
      <c r="R696" s="161">
        <f>P696</f>
        <v>0</v>
      </c>
      <c r="S696" s="153" t="s">
        <v>176</v>
      </c>
      <c r="T696" s="160"/>
      <c r="V696" s="161">
        <f>T696</f>
        <v>0</v>
      </c>
      <c r="X696" s="342"/>
      <c r="Y696" s="342"/>
      <c r="Z696" s="342"/>
    </row>
    <row r="697" spans="1:26" ht="15" customHeight="1">
      <c r="A697" s="153">
        <v>687</v>
      </c>
      <c r="B697" s="153">
        <f t="shared" si="244"/>
        <v>3</v>
      </c>
      <c r="C697" s="154">
        <v>634</v>
      </c>
      <c r="D697" s="154" t="s">
        <v>1421</v>
      </c>
      <c r="F697" s="158" t="s">
        <v>176</v>
      </c>
      <c r="G697" s="159">
        <v>634</v>
      </c>
      <c r="H697" s="158" t="s">
        <v>176</v>
      </c>
      <c r="I697" s="158" t="s">
        <v>176</v>
      </c>
      <c r="J697" s="158" t="s">
        <v>176</v>
      </c>
      <c r="K697" s="158" t="s">
        <v>176</v>
      </c>
      <c r="L697" s="158" t="s">
        <v>176</v>
      </c>
      <c r="M697" s="158" t="s">
        <v>176</v>
      </c>
      <c r="N697" s="158"/>
      <c r="O697" s="159" t="s">
        <v>706</v>
      </c>
      <c r="P697" s="160"/>
      <c r="R697" s="161">
        <f>P697-SUM(R698:R702)</f>
        <v>0</v>
      </c>
      <c r="S697" s="153" t="s">
        <v>176</v>
      </c>
      <c r="T697" s="160"/>
      <c r="V697" s="161">
        <f>T697+V698+V699+V700+V701+V702</f>
        <v>0</v>
      </c>
      <c r="X697" s="342"/>
      <c r="Y697" s="342"/>
      <c r="Z697" s="342"/>
    </row>
    <row r="698" spans="1:26" ht="15" customHeight="1">
      <c r="A698" s="153">
        <v>688</v>
      </c>
      <c r="B698" s="153">
        <f t="shared" si="244"/>
        <v>4</v>
      </c>
      <c r="C698" s="154">
        <v>6341</v>
      </c>
      <c r="D698" s="154" t="s">
        <v>1421</v>
      </c>
      <c r="F698" s="158" t="s">
        <v>176</v>
      </c>
      <c r="G698" s="158"/>
      <c r="H698" s="162">
        <v>6341</v>
      </c>
      <c r="I698" s="158" t="s">
        <v>176</v>
      </c>
      <c r="J698" s="158" t="s">
        <v>176</v>
      </c>
      <c r="K698" s="158" t="s">
        <v>176</v>
      </c>
      <c r="L698" s="158" t="s">
        <v>176</v>
      </c>
      <c r="M698" s="158" t="s">
        <v>176</v>
      </c>
      <c r="N698" s="158"/>
      <c r="O698" s="162" t="s">
        <v>707</v>
      </c>
      <c r="P698" s="160"/>
      <c r="R698" s="161">
        <f t="shared" ref="R698:R702" si="259">P698</f>
        <v>0</v>
      </c>
      <c r="S698" s="153" t="s">
        <v>176</v>
      </c>
      <c r="T698" s="160"/>
      <c r="V698" s="161">
        <f t="shared" ref="V698:V702" si="260">T698</f>
        <v>0</v>
      </c>
      <c r="X698" s="342"/>
      <c r="Y698" s="342"/>
      <c r="Z698" s="342"/>
    </row>
    <row r="699" spans="1:26" ht="15" customHeight="1">
      <c r="A699" s="153">
        <v>689</v>
      </c>
      <c r="B699" s="153">
        <f t="shared" si="244"/>
        <v>4</v>
      </c>
      <c r="C699" s="154">
        <v>6342</v>
      </c>
      <c r="D699" s="154" t="s">
        <v>1421</v>
      </c>
      <c r="F699" s="158" t="s">
        <v>176</v>
      </c>
      <c r="G699" s="158"/>
      <c r="H699" s="162">
        <v>6342</v>
      </c>
      <c r="I699" s="158" t="s">
        <v>176</v>
      </c>
      <c r="J699" s="158" t="s">
        <v>176</v>
      </c>
      <c r="K699" s="158" t="s">
        <v>176</v>
      </c>
      <c r="L699" s="158" t="s">
        <v>176</v>
      </c>
      <c r="M699" s="158" t="s">
        <v>176</v>
      </c>
      <c r="N699" s="158"/>
      <c r="O699" s="162" t="s">
        <v>708</v>
      </c>
      <c r="P699" s="160"/>
      <c r="R699" s="161">
        <f t="shared" si="259"/>
        <v>0</v>
      </c>
      <c r="S699" s="153" t="s">
        <v>176</v>
      </c>
      <c r="T699" s="160"/>
      <c r="V699" s="161">
        <f t="shared" si="260"/>
        <v>0</v>
      </c>
      <c r="X699" s="342"/>
      <c r="Y699" s="342"/>
      <c r="Z699" s="342"/>
    </row>
    <row r="700" spans="1:26" ht="15" customHeight="1">
      <c r="A700" s="153">
        <v>690</v>
      </c>
      <c r="B700" s="153">
        <f t="shared" si="244"/>
        <v>4</v>
      </c>
      <c r="C700" s="154">
        <v>6343</v>
      </c>
      <c r="D700" s="154" t="s">
        <v>1421</v>
      </c>
      <c r="F700" s="158" t="s">
        <v>176</v>
      </c>
      <c r="G700" s="158"/>
      <c r="H700" s="162">
        <v>6343</v>
      </c>
      <c r="I700" s="158" t="s">
        <v>176</v>
      </c>
      <c r="J700" s="158" t="s">
        <v>176</v>
      </c>
      <c r="K700" s="158" t="s">
        <v>176</v>
      </c>
      <c r="L700" s="158" t="s">
        <v>176</v>
      </c>
      <c r="M700" s="158" t="s">
        <v>176</v>
      </c>
      <c r="N700" s="158"/>
      <c r="O700" s="162" t="s">
        <v>709</v>
      </c>
      <c r="P700" s="160"/>
      <c r="R700" s="161">
        <f t="shared" si="259"/>
        <v>0</v>
      </c>
      <c r="S700" s="153" t="s">
        <v>176</v>
      </c>
      <c r="T700" s="160"/>
      <c r="V700" s="161">
        <f t="shared" si="260"/>
        <v>0</v>
      </c>
      <c r="X700" s="342"/>
      <c r="Y700" s="342"/>
      <c r="Z700" s="342"/>
    </row>
    <row r="701" spans="1:26" ht="15" customHeight="1">
      <c r="A701" s="153">
        <v>691</v>
      </c>
      <c r="B701" s="153">
        <f t="shared" si="244"/>
        <v>4</v>
      </c>
      <c r="C701" s="154">
        <v>6344</v>
      </c>
      <c r="D701" s="154" t="s">
        <v>1421</v>
      </c>
      <c r="F701" s="158" t="s">
        <v>176</v>
      </c>
      <c r="G701" s="158"/>
      <c r="H701" s="162">
        <v>6344</v>
      </c>
      <c r="I701" s="158" t="s">
        <v>176</v>
      </c>
      <c r="J701" s="158" t="s">
        <v>176</v>
      </c>
      <c r="K701" s="158" t="s">
        <v>176</v>
      </c>
      <c r="L701" s="158" t="s">
        <v>176</v>
      </c>
      <c r="M701" s="158" t="s">
        <v>176</v>
      </c>
      <c r="N701" s="158"/>
      <c r="O701" s="162" t="s">
        <v>710</v>
      </c>
      <c r="P701" s="160"/>
      <c r="R701" s="161">
        <f t="shared" si="259"/>
        <v>0</v>
      </c>
      <c r="S701" s="153" t="s">
        <v>176</v>
      </c>
      <c r="T701" s="160"/>
      <c r="V701" s="161">
        <f t="shared" si="260"/>
        <v>0</v>
      </c>
      <c r="X701" s="342"/>
      <c r="Y701" s="342"/>
      <c r="Z701" s="342"/>
    </row>
    <row r="702" spans="1:26" ht="15" customHeight="1">
      <c r="A702" s="153">
        <v>692</v>
      </c>
      <c r="B702" s="153">
        <f t="shared" si="244"/>
        <v>4</v>
      </c>
      <c r="C702" s="154">
        <v>6345</v>
      </c>
      <c r="D702" s="154" t="s">
        <v>1421</v>
      </c>
      <c r="F702" s="158" t="s">
        <v>176</v>
      </c>
      <c r="G702" s="158"/>
      <c r="H702" s="162">
        <v>6345</v>
      </c>
      <c r="I702" s="158" t="s">
        <v>176</v>
      </c>
      <c r="J702" s="158" t="s">
        <v>176</v>
      </c>
      <c r="K702" s="158" t="s">
        <v>176</v>
      </c>
      <c r="L702" s="158" t="s">
        <v>176</v>
      </c>
      <c r="M702" s="158" t="s">
        <v>176</v>
      </c>
      <c r="N702" s="158"/>
      <c r="O702" s="162" t="s">
        <v>711</v>
      </c>
      <c r="P702" s="160"/>
      <c r="R702" s="161">
        <f t="shared" si="259"/>
        <v>0</v>
      </c>
      <c r="S702" s="153" t="s">
        <v>176</v>
      </c>
      <c r="T702" s="160"/>
      <c r="V702" s="161">
        <f t="shared" si="260"/>
        <v>0</v>
      </c>
      <c r="X702" s="342"/>
      <c r="Y702" s="342"/>
      <c r="Z702" s="342"/>
    </row>
    <row r="703" spans="1:26" ht="15" customHeight="1">
      <c r="A703" s="153">
        <v>693</v>
      </c>
      <c r="B703" s="153">
        <f t="shared" si="244"/>
        <v>3</v>
      </c>
      <c r="C703" s="154">
        <v>635</v>
      </c>
      <c r="D703" s="154" t="s">
        <v>1421</v>
      </c>
      <c r="F703" s="158" t="s">
        <v>176</v>
      </c>
      <c r="G703" s="159">
        <v>635</v>
      </c>
      <c r="H703" s="158" t="s">
        <v>176</v>
      </c>
      <c r="I703" s="158" t="s">
        <v>176</v>
      </c>
      <c r="J703" s="158" t="s">
        <v>176</v>
      </c>
      <c r="K703" s="158" t="s">
        <v>176</v>
      </c>
      <c r="L703" s="158" t="s">
        <v>176</v>
      </c>
      <c r="M703" s="158" t="s">
        <v>176</v>
      </c>
      <c r="N703" s="158"/>
      <c r="O703" s="159" t="s">
        <v>712</v>
      </c>
      <c r="P703" s="160"/>
      <c r="R703" s="161">
        <f>P703-SUM(R704:R710)</f>
        <v>0</v>
      </c>
      <c r="S703" s="153" t="s">
        <v>176</v>
      </c>
      <c r="T703" s="160"/>
      <c r="V703" s="161">
        <f>T703+V704+V709+V710</f>
        <v>0</v>
      </c>
      <c r="X703" s="342"/>
      <c r="Y703" s="342"/>
      <c r="Z703" s="342"/>
    </row>
    <row r="704" spans="1:26" ht="15" customHeight="1">
      <c r="A704" s="153">
        <v>694</v>
      </c>
      <c r="B704" s="153">
        <f t="shared" si="244"/>
        <v>4</v>
      </c>
      <c r="C704" s="154">
        <v>6351</v>
      </c>
      <c r="D704" s="154" t="s">
        <v>1421</v>
      </c>
      <c r="F704" s="158" t="s">
        <v>176</v>
      </c>
      <c r="G704" s="158"/>
      <c r="H704" s="162">
        <v>6351</v>
      </c>
      <c r="I704" s="158" t="s">
        <v>176</v>
      </c>
      <c r="J704" s="158" t="s">
        <v>176</v>
      </c>
      <c r="K704" s="158" t="s">
        <v>176</v>
      </c>
      <c r="L704" s="158" t="s">
        <v>176</v>
      </c>
      <c r="M704" s="158" t="s">
        <v>176</v>
      </c>
      <c r="N704" s="158"/>
      <c r="O704" s="162" t="s">
        <v>713</v>
      </c>
      <c r="P704" s="160"/>
      <c r="R704" s="161">
        <f>P704-R705-R706-R707-R708</f>
        <v>0</v>
      </c>
      <c r="S704" s="153" t="s">
        <v>176</v>
      </c>
      <c r="T704" s="160"/>
      <c r="V704" s="161">
        <f>T704+V705+V706+V707+V708</f>
        <v>0</v>
      </c>
      <c r="X704" s="342"/>
      <c r="Y704" s="342"/>
      <c r="Z704" s="342"/>
    </row>
    <row r="705" spans="1:26" ht="15" customHeight="1">
      <c r="A705" s="153">
        <v>695</v>
      </c>
      <c r="B705" s="153">
        <f t="shared" si="244"/>
        <v>5</v>
      </c>
      <c r="C705" s="154">
        <v>63511</v>
      </c>
      <c r="D705" s="154" t="s">
        <v>1421</v>
      </c>
      <c r="F705" s="158" t="s">
        <v>176</v>
      </c>
      <c r="G705" s="158"/>
      <c r="H705" s="158" t="s">
        <v>176</v>
      </c>
      <c r="I705" s="163">
        <v>63511</v>
      </c>
      <c r="J705" s="158" t="s">
        <v>176</v>
      </c>
      <c r="K705" s="158" t="s">
        <v>176</v>
      </c>
      <c r="L705" s="158" t="s">
        <v>176</v>
      </c>
      <c r="M705" s="158" t="s">
        <v>176</v>
      </c>
      <c r="N705" s="158"/>
      <c r="O705" s="163" t="s">
        <v>714</v>
      </c>
      <c r="P705" s="160"/>
      <c r="R705" s="161">
        <f t="shared" ref="R705:R708" si="261">P705</f>
        <v>0</v>
      </c>
      <c r="S705" s="153" t="s">
        <v>176</v>
      </c>
      <c r="T705" s="160"/>
      <c r="V705" s="161">
        <f t="shared" ref="V705:V708" si="262">T705</f>
        <v>0</v>
      </c>
      <c r="X705" s="342"/>
      <c r="Y705" s="342"/>
      <c r="Z705" s="342"/>
    </row>
    <row r="706" spans="1:26" ht="15" customHeight="1">
      <c r="A706" s="153">
        <v>696</v>
      </c>
      <c r="B706" s="153">
        <f t="shared" si="244"/>
        <v>5</v>
      </c>
      <c r="C706" s="154">
        <v>63512</v>
      </c>
      <c r="D706" s="154" t="s">
        <v>1421</v>
      </c>
      <c r="F706" s="158" t="s">
        <v>176</v>
      </c>
      <c r="G706" s="158"/>
      <c r="H706" s="158" t="s">
        <v>176</v>
      </c>
      <c r="I706" s="163">
        <v>63512</v>
      </c>
      <c r="J706" s="158" t="s">
        <v>176</v>
      </c>
      <c r="K706" s="158" t="s">
        <v>176</v>
      </c>
      <c r="L706" s="158" t="s">
        <v>176</v>
      </c>
      <c r="M706" s="158" t="s">
        <v>176</v>
      </c>
      <c r="N706" s="158"/>
      <c r="O706" s="163" t="s">
        <v>715</v>
      </c>
      <c r="P706" s="160"/>
      <c r="R706" s="161">
        <f t="shared" si="261"/>
        <v>0</v>
      </c>
      <c r="S706" s="153" t="s">
        <v>176</v>
      </c>
      <c r="T706" s="160"/>
      <c r="V706" s="161">
        <f t="shared" si="262"/>
        <v>0</v>
      </c>
      <c r="X706" s="342"/>
      <c r="Y706" s="342"/>
      <c r="Z706" s="342"/>
    </row>
    <row r="707" spans="1:26" ht="15" customHeight="1">
      <c r="A707" s="153">
        <v>697</v>
      </c>
      <c r="B707" s="153">
        <f t="shared" si="244"/>
        <v>5</v>
      </c>
      <c r="C707" s="154">
        <v>63513</v>
      </c>
      <c r="D707" s="154" t="s">
        <v>1421</v>
      </c>
      <c r="F707" s="158" t="s">
        <v>176</v>
      </c>
      <c r="G707" s="158"/>
      <c r="H707" s="158" t="s">
        <v>176</v>
      </c>
      <c r="I707" s="163">
        <v>63513</v>
      </c>
      <c r="J707" s="158" t="s">
        <v>176</v>
      </c>
      <c r="K707" s="158" t="s">
        <v>176</v>
      </c>
      <c r="L707" s="158" t="s">
        <v>176</v>
      </c>
      <c r="M707" s="158" t="s">
        <v>176</v>
      </c>
      <c r="N707" s="158"/>
      <c r="O707" s="163" t="s">
        <v>716</v>
      </c>
      <c r="P707" s="160"/>
      <c r="R707" s="161">
        <f t="shared" si="261"/>
        <v>0</v>
      </c>
      <c r="S707" s="153" t="s">
        <v>176</v>
      </c>
      <c r="T707" s="160"/>
      <c r="V707" s="161">
        <f t="shared" si="262"/>
        <v>0</v>
      </c>
      <c r="X707" s="342"/>
      <c r="Y707" s="342"/>
      <c r="Z707" s="342"/>
    </row>
    <row r="708" spans="1:26" ht="15" customHeight="1">
      <c r="A708" s="153">
        <v>698</v>
      </c>
      <c r="B708" s="153">
        <f t="shared" si="244"/>
        <v>5</v>
      </c>
      <c r="C708" s="154">
        <v>63518</v>
      </c>
      <c r="D708" s="154" t="s">
        <v>1421</v>
      </c>
      <c r="F708" s="158" t="s">
        <v>176</v>
      </c>
      <c r="G708" s="158"/>
      <c r="H708" s="158" t="s">
        <v>176</v>
      </c>
      <c r="I708" s="163">
        <v>63518</v>
      </c>
      <c r="J708" s="158" t="s">
        <v>176</v>
      </c>
      <c r="K708" s="158" t="s">
        <v>176</v>
      </c>
      <c r="L708" s="158" t="s">
        <v>176</v>
      </c>
      <c r="M708" s="158" t="s">
        <v>176</v>
      </c>
      <c r="N708" s="158"/>
      <c r="O708" s="163" t="s">
        <v>717</v>
      </c>
      <c r="P708" s="160"/>
      <c r="R708" s="161">
        <f t="shared" si="261"/>
        <v>0</v>
      </c>
      <c r="S708" s="153" t="s">
        <v>176</v>
      </c>
      <c r="T708" s="160"/>
      <c r="V708" s="161">
        <f t="shared" si="262"/>
        <v>0</v>
      </c>
      <c r="X708" s="342"/>
      <c r="Y708" s="342"/>
      <c r="Z708" s="342"/>
    </row>
    <row r="709" spans="1:26" ht="15" customHeight="1">
      <c r="A709" s="153">
        <v>699</v>
      </c>
      <c r="B709" s="153">
        <f t="shared" si="244"/>
        <v>4</v>
      </c>
      <c r="C709" s="154">
        <v>6352</v>
      </c>
      <c r="D709" s="154" t="s">
        <v>1421</v>
      </c>
      <c r="F709" s="158" t="s">
        <v>176</v>
      </c>
      <c r="G709" s="158"/>
      <c r="H709" s="162">
        <v>6352</v>
      </c>
      <c r="I709" s="158" t="s">
        <v>176</v>
      </c>
      <c r="J709" s="158" t="s">
        <v>176</v>
      </c>
      <c r="K709" s="158" t="s">
        <v>176</v>
      </c>
      <c r="L709" s="158" t="s">
        <v>176</v>
      </c>
      <c r="M709" s="158" t="s">
        <v>176</v>
      </c>
      <c r="N709" s="158"/>
      <c r="O709" s="162" t="s">
        <v>718</v>
      </c>
      <c r="P709" s="160"/>
      <c r="R709" s="161">
        <f>P709</f>
        <v>0</v>
      </c>
      <c r="S709" s="153" t="s">
        <v>176</v>
      </c>
      <c r="T709" s="160"/>
      <c r="V709" s="161">
        <f>T709</f>
        <v>0</v>
      </c>
      <c r="X709" s="342"/>
      <c r="Y709" s="342"/>
      <c r="Z709" s="342"/>
    </row>
    <row r="710" spans="1:26" ht="15" customHeight="1">
      <c r="A710" s="153">
        <v>700</v>
      </c>
      <c r="B710" s="153">
        <f t="shared" si="244"/>
        <v>4</v>
      </c>
      <c r="C710" s="154">
        <v>6353</v>
      </c>
      <c r="D710" s="154" t="s">
        <v>1421</v>
      </c>
      <c r="F710" s="158" t="s">
        <v>176</v>
      </c>
      <c r="G710" s="158"/>
      <c r="H710" s="162">
        <v>6353</v>
      </c>
      <c r="I710" s="158" t="s">
        <v>176</v>
      </c>
      <c r="J710" s="158" t="s">
        <v>176</v>
      </c>
      <c r="K710" s="158" t="s">
        <v>176</v>
      </c>
      <c r="L710" s="158" t="s">
        <v>176</v>
      </c>
      <c r="M710" s="158" t="s">
        <v>176</v>
      </c>
      <c r="N710" s="158"/>
      <c r="O710" s="162" t="s">
        <v>719</v>
      </c>
      <c r="P710" s="160"/>
      <c r="R710" s="161">
        <f>P710</f>
        <v>0</v>
      </c>
      <c r="S710" s="153" t="s">
        <v>176</v>
      </c>
      <c r="T710" s="160"/>
      <c r="V710" s="161">
        <f>T710</f>
        <v>0</v>
      </c>
      <c r="X710" s="342"/>
      <c r="Y710" s="342"/>
      <c r="Z710" s="342"/>
    </row>
    <row r="711" spans="1:26" ht="15" customHeight="1">
      <c r="A711" s="153">
        <v>701</v>
      </c>
      <c r="B711" s="153">
        <f t="shared" si="244"/>
        <v>2</v>
      </c>
      <c r="C711" s="154">
        <v>64</v>
      </c>
      <c r="D711" s="154" t="s">
        <v>1421</v>
      </c>
      <c r="F711" s="155">
        <v>64</v>
      </c>
      <c r="G711" s="155"/>
      <c r="H711" s="155" t="s">
        <v>176</v>
      </c>
      <c r="I711" s="155" t="s">
        <v>176</v>
      </c>
      <c r="J711" s="155" t="s">
        <v>176</v>
      </c>
      <c r="K711" s="155" t="s">
        <v>176</v>
      </c>
      <c r="L711" s="155" t="s">
        <v>176</v>
      </c>
      <c r="M711" s="155" t="s">
        <v>176</v>
      </c>
      <c r="N711" s="155"/>
      <c r="O711" s="155" t="s">
        <v>720</v>
      </c>
      <c r="P711" s="169"/>
      <c r="R711" s="156"/>
      <c r="S711" s="153" t="s">
        <v>176</v>
      </c>
      <c r="T711" s="169"/>
      <c r="V711" s="156"/>
      <c r="X711" s="342"/>
      <c r="Y711" s="342"/>
      <c r="Z711" s="342"/>
    </row>
    <row r="712" spans="1:26" ht="15" customHeight="1">
      <c r="A712" s="153">
        <v>702</v>
      </c>
      <c r="B712" s="153">
        <f t="shared" si="244"/>
        <v>3</v>
      </c>
      <c r="C712" s="154">
        <v>641</v>
      </c>
      <c r="D712" s="154" t="s">
        <v>1421</v>
      </c>
      <c r="F712" s="158" t="s">
        <v>176</v>
      </c>
      <c r="G712" s="159">
        <v>641</v>
      </c>
      <c r="H712" s="158" t="s">
        <v>176</v>
      </c>
      <c r="I712" s="158" t="s">
        <v>176</v>
      </c>
      <c r="J712" s="158" t="s">
        <v>176</v>
      </c>
      <c r="K712" s="158" t="s">
        <v>176</v>
      </c>
      <c r="L712" s="158" t="s">
        <v>176</v>
      </c>
      <c r="M712" s="158" t="s">
        <v>176</v>
      </c>
      <c r="N712" s="158"/>
      <c r="O712" s="159" t="s">
        <v>721</v>
      </c>
      <c r="P712" s="160"/>
      <c r="R712" s="161">
        <f>P712-SUM(R713:R721)</f>
        <v>0</v>
      </c>
      <c r="S712" s="153" t="s">
        <v>176</v>
      </c>
      <c r="T712" s="160"/>
      <c r="V712" s="161">
        <f>T712+V713+V714+V715+V716+V717</f>
        <v>0</v>
      </c>
      <c r="X712" s="342"/>
      <c r="Y712" s="342"/>
      <c r="Z712" s="342"/>
    </row>
    <row r="713" spans="1:26" ht="15" customHeight="1">
      <c r="A713" s="153">
        <v>703</v>
      </c>
      <c r="B713" s="153">
        <f t="shared" si="244"/>
        <v>4</v>
      </c>
      <c r="C713" s="154">
        <v>6411</v>
      </c>
      <c r="D713" s="154" t="s">
        <v>1421</v>
      </c>
      <c r="F713" s="158" t="s">
        <v>176</v>
      </c>
      <c r="G713" s="158"/>
      <c r="H713" s="162">
        <v>6411</v>
      </c>
      <c r="I713" s="158" t="s">
        <v>176</v>
      </c>
      <c r="J713" s="158" t="s">
        <v>176</v>
      </c>
      <c r="K713" s="158" t="s">
        <v>176</v>
      </c>
      <c r="L713" s="158" t="s">
        <v>176</v>
      </c>
      <c r="M713" s="158" t="s">
        <v>176</v>
      </c>
      <c r="N713" s="158"/>
      <c r="O713" s="162" t="s">
        <v>722</v>
      </c>
      <c r="P713" s="160"/>
      <c r="R713" s="161">
        <f t="shared" ref="R713:R716" si="263">P713</f>
        <v>0</v>
      </c>
      <c r="S713" s="153" t="s">
        <v>176</v>
      </c>
      <c r="T713" s="160"/>
      <c r="V713" s="161">
        <f t="shared" ref="V713:V716" si="264">T713</f>
        <v>0</v>
      </c>
      <c r="X713" s="342"/>
      <c r="Y713" s="342"/>
      <c r="Z713" s="342"/>
    </row>
    <row r="714" spans="1:26" ht="15" customHeight="1">
      <c r="A714" s="153">
        <v>704</v>
      </c>
      <c r="B714" s="153">
        <f t="shared" si="244"/>
        <v>4</v>
      </c>
      <c r="C714" s="154">
        <v>6412</v>
      </c>
      <c r="D714" s="154" t="s">
        <v>1421</v>
      </c>
      <c r="F714" s="158" t="s">
        <v>176</v>
      </c>
      <c r="G714" s="158"/>
      <c r="H714" s="162">
        <v>6412</v>
      </c>
      <c r="I714" s="158" t="s">
        <v>176</v>
      </c>
      <c r="J714" s="158" t="s">
        <v>176</v>
      </c>
      <c r="K714" s="158" t="s">
        <v>176</v>
      </c>
      <c r="L714" s="158" t="s">
        <v>176</v>
      </c>
      <c r="M714" s="158" t="s">
        <v>176</v>
      </c>
      <c r="N714" s="158"/>
      <c r="O714" s="162" t="s">
        <v>723</v>
      </c>
      <c r="P714" s="160"/>
      <c r="R714" s="161">
        <f t="shared" si="263"/>
        <v>0</v>
      </c>
      <c r="S714" s="153" t="s">
        <v>176</v>
      </c>
      <c r="T714" s="160"/>
      <c r="V714" s="161">
        <f t="shared" si="264"/>
        <v>0</v>
      </c>
      <c r="X714" s="342"/>
      <c r="Y714" s="342"/>
      <c r="Z714" s="342"/>
    </row>
    <row r="715" spans="1:26" ht="15" customHeight="1">
      <c r="A715" s="153">
        <v>705</v>
      </c>
      <c r="B715" s="153">
        <f t="shared" si="244"/>
        <v>4</v>
      </c>
      <c r="C715" s="154">
        <v>6413</v>
      </c>
      <c r="D715" s="154" t="s">
        <v>1421</v>
      </c>
      <c r="F715" s="158" t="s">
        <v>176</v>
      </c>
      <c r="G715" s="158"/>
      <c r="H715" s="162">
        <v>6413</v>
      </c>
      <c r="I715" s="158" t="s">
        <v>176</v>
      </c>
      <c r="J715" s="158" t="s">
        <v>176</v>
      </c>
      <c r="K715" s="158" t="s">
        <v>176</v>
      </c>
      <c r="L715" s="158" t="s">
        <v>176</v>
      </c>
      <c r="M715" s="158" t="s">
        <v>176</v>
      </c>
      <c r="N715" s="158"/>
      <c r="O715" s="162" t="s">
        <v>724</v>
      </c>
      <c r="P715" s="160"/>
      <c r="R715" s="161">
        <f t="shared" si="263"/>
        <v>0</v>
      </c>
      <c r="S715" s="153" t="s">
        <v>176</v>
      </c>
      <c r="T715" s="160"/>
      <c r="V715" s="161">
        <f t="shared" si="264"/>
        <v>0</v>
      </c>
      <c r="X715" s="342"/>
      <c r="Y715" s="342"/>
      <c r="Z715" s="342"/>
    </row>
    <row r="716" spans="1:26" ht="15" customHeight="1">
      <c r="A716" s="153">
        <v>706</v>
      </c>
      <c r="B716" s="153">
        <f t="shared" ref="B716:B779" si="265">LEN(C716)</f>
        <v>4</v>
      </c>
      <c r="C716" s="154">
        <v>6414</v>
      </c>
      <c r="D716" s="154" t="s">
        <v>1421</v>
      </c>
      <c r="F716" s="158" t="s">
        <v>176</v>
      </c>
      <c r="G716" s="158"/>
      <c r="H716" s="162">
        <v>6414</v>
      </c>
      <c r="I716" s="158" t="s">
        <v>176</v>
      </c>
      <c r="J716" s="158" t="s">
        <v>176</v>
      </c>
      <c r="K716" s="158" t="s">
        <v>176</v>
      </c>
      <c r="L716" s="158" t="s">
        <v>176</v>
      </c>
      <c r="M716" s="158" t="s">
        <v>176</v>
      </c>
      <c r="N716" s="158"/>
      <c r="O716" s="162" t="s">
        <v>725</v>
      </c>
      <c r="P716" s="160"/>
      <c r="R716" s="161">
        <f t="shared" si="263"/>
        <v>0</v>
      </c>
      <c r="S716" s="153" t="s">
        <v>176</v>
      </c>
      <c r="T716" s="160"/>
      <c r="V716" s="161">
        <f t="shared" si="264"/>
        <v>0</v>
      </c>
      <c r="X716" s="342"/>
      <c r="Y716" s="342"/>
      <c r="Z716" s="342"/>
    </row>
    <row r="717" spans="1:26" ht="15" customHeight="1">
      <c r="A717" s="153">
        <v>707</v>
      </c>
      <c r="B717" s="153">
        <f t="shared" si="265"/>
        <v>4</v>
      </c>
      <c r="C717" s="154">
        <v>6415</v>
      </c>
      <c r="D717" s="154" t="s">
        <v>1421</v>
      </c>
      <c r="F717" s="158" t="s">
        <v>176</v>
      </c>
      <c r="G717" s="158"/>
      <c r="H717" s="162">
        <v>6415</v>
      </c>
      <c r="I717" s="158" t="s">
        <v>176</v>
      </c>
      <c r="J717" s="158" t="s">
        <v>176</v>
      </c>
      <c r="K717" s="158" t="s">
        <v>176</v>
      </c>
      <c r="L717" s="158" t="s">
        <v>176</v>
      </c>
      <c r="M717" s="158" t="s">
        <v>176</v>
      </c>
      <c r="N717" s="158"/>
      <c r="O717" s="162" t="s">
        <v>726</v>
      </c>
      <c r="P717" s="160"/>
      <c r="R717" s="161">
        <f>P717-R718-R719-R720-R721</f>
        <v>0</v>
      </c>
      <c r="S717" s="153" t="s">
        <v>176</v>
      </c>
      <c r="T717" s="160"/>
      <c r="V717" s="161">
        <f>T717+V718+V721</f>
        <v>0</v>
      </c>
      <c r="X717" s="342"/>
      <c r="Y717" s="342"/>
      <c r="Z717" s="342"/>
    </row>
    <row r="718" spans="1:26" ht="15" hidden="1" customHeight="1">
      <c r="A718" s="153">
        <v>708</v>
      </c>
      <c r="B718" s="153">
        <f t="shared" si="265"/>
        <v>5</v>
      </c>
      <c r="C718" s="154">
        <v>64151</v>
      </c>
      <c r="F718" s="158" t="s">
        <v>176</v>
      </c>
      <c r="G718" s="158"/>
      <c r="H718" s="158" t="s">
        <v>176</v>
      </c>
      <c r="I718" s="163">
        <v>64151</v>
      </c>
      <c r="J718" s="158" t="s">
        <v>176</v>
      </c>
      <c r="K718" s="158" t="s">
        <v>176</v>
      </c>
      <c r="L718" s="158" t="s">
        <v>176</v>
      </c>
      <c r="M718" s="158" t="s">
        <v>176</v>
      </c>
      <c r="N718" s="158" t="s">
        <v>1422</v>
      </c>
      <c r="O718" s="163" t="s">
        <v>727</v>
      </c>
      <c r="P718" s="170"/>
      <c r="R718" s="171">
        <f>P718-R719-R720</f>
        <v>0</v>
      </c>
      <c r="S718" s="153" t="s">
        <v>176</v>
      </c>
      <c r="T718" s="170"/>
      <c r="V718" s="171">
        <f>T718+V719+V720</f>
        <v>0</v>
      </c>
      <c r="X718" s="342"/>
      <c r="Y718" s="342"/>
      <c r="Z718" s="342"/>
    </row>
    <row r="719" spans="1:26" ht="15" hidden="1" customHeight="1">
      <c r="A719" s="153">
        <v>709</v>
      </c>
      <c r="B719" s="153">
        <f t="shared" si="265"/>
        <v>6</v>
      </c>
      <c r="C719" s="154">
        <v>641511</v>
      </c>
      <c r="F719" s="158" t="s">
        <v>176</v>
      </c>
      <c r="G719" s="158"/>
      <c r="H719" s="158" t="s">
        <v>176</v>
      </c>
      <c r="I719" s="158" t="s">
        <v>176</v>
      </c>
      <c r="J719" s="165">
        <v>641511</v>
      </c>
      <c r="K719" s="158" t="s">
        <v>176</v>
      </c>
      <c r="L719" s="158" t="s">
        <v>176</v>
      </c>
      <c r="M719" s="158" t="s">
        <v>176</v>
      </c>
      <c r="N719" s="158" t="s">
        <v>1422</v>
      </c>
      <c r="O719" s="165" t="s">
        <v>728</v>
      </c>
      <c r="P719" s="170"/>
      <c r="R719" s="161">
        <f t="shared" ref="R719:R720" si="266">P719</f>
        <v>0</v>
      </c>
      <c r="S719" s="153" t="s">
        <v>176</v>
      </c>
      <c r="T719" s="170"/>
      <c r="V719" s="161">
        <f t="shared" ref="V719:V720" si="267">T719</f>
        <v>0</v>
      </c>
      <c r="X719" s="342"/>
      <c r="Y719" s="342"/>
      <c r="Z719" s="342"/>
    </row>
    <row r="720" spans="1:26" ht="15" hidden="1" customHeight="1">
      <c r="A720" s="153">
        <v>710</v>
      </c>
      <c r="B720" s="153">
        <f t="shared" si="265"/>
        <v>6</v>
      </c>
      <c r="C720" s="154">
        <v>641518</v>
      </c>
      <c r="F720" s="158" t="s">
        <v>176</v>
      </c>
      <c r="G720" s="158"/>
      <c r="H720" s="158" t="s">
        <v>176</v>
      </c>
      <c r="I720" s="158" t="s">
        <v>176</v>
      </c>
      <c r="J720" s="165">
        <v>641518</v>
      </c>
      <c r="K720" s="158" t="s">
        <v>176</v>
      </c>
      <c r="L720" s="158" t="s">
        <v>176</v>
      </c>
      <c r="M720" s="158" t="s">
        <v>176</v>
      </c>
      <c r="N720" s="158" t="s">
        <v>1422</v>
      </c>
      <c r="O720" s="165" t="s">
        <v>729</v>
      </c>
      <c r="P720" s="170"/>
      <c r="R720" s="161">
        <f t="shared" si="266"/>
        <v>0</v>
      </c>
      <c r="S720" s="153" t="s">
        <v>176</v>
      </c>
      <c r="T720" s="170"/>
      <c r="V720" s="161">
        <f t="shared" si="267"/>
        <v>0</v>
      </c>
      <c r="X720" s="342"/>
      <c r="Y720" s="342"/>
      <c r="Z720" s="342"/>
    </row>
    <row r="721" spans="1:26" ht="15" hidden="1" customHeight="1">
      <c r="A721" s="153">
        <v>711</v>
      </c>
      <c r="B721" s="153">
        <f t="shared" si="265"/>
        <v>5</v>
      </c>
      <c r="C721" s="154">
        <v>64158</v>
      </c>
      <c r="F721" s="158" t="s">
        <v>176</v>
      </c>
      <c r="G721" s="158"/>
      <c r="H721" s="158" t="s">
        <v>176</v>
      </c>
      <c r="I721" s="163">
        <v>64158</v>
      </c>
      <c r="J721" s="158" t="s">
        <v>176</v>
      </c>
      <c r="K721" s="158" t="s">
        <v>176</v>
      </c>
      <c r="L721" s="158" t="s">
        <v>176</v>
      </c>
      <c r="M721" s="158" t="s">
        <v>176</v>
      </c>
      <c r="N721" s="158" t="s">
        <v>1422</v>
      </c>
      <c r="O721" s="163" t="s">
        <v>730</v>
      </c>
      <c r="P721" s="170"/>
      <c r="R721" s="171">
        <f>P721</f>
        <v>0</v>
      </c>
      <c r="S721" s="153" t="s">
        <v>176</v>
      </c>
      <c r="T721" s="170"/>
      <c r="V721" s="171">
        <f>T721</f>
        <v>0</v>
      </c>
      <c r="X721" s="342"/>
      <c r="Y721" s="342"/>
      <c r="Z721" s="342"/>
    </row>
    <row r="722" spans="1:26" ht="15" customHeight="1">
      <c r="A722" s="153">
        <v>712</v>
      </c>
      <c r="B722" s="153">
        <f t="shared" si="265"/>
        <v>3</v>
      </c>
      <c r="C722" s="154">
        <v>642</v>
      </c>
      <c r="D722" s="154" t="s">
        <v>1421</v>
      </c>
      <c r="F722" s="158" t="s">
        <v>176</v>
      </c>
      <c r="G722" s="159">
        <v>642</v>
      </c>
      <c r="H722" s="158" t="s">
        <v>176</v>
      </c>
      <c r="I722" s="158" t="s">
        <v>176</v>
      </c>
      <c r="J722" s="158" t="s">
        <v>176</v>
      </c>
      <c r="K722" s="158" t="s">
        <v>176</v>
      </c>
      <c r="L722" s="158" t="s">
        <v>176</v>
      </c>
      <c r="M722" s="158" t="s">
        <v>176</v>
      </c>
      <c r="N722" s="158"/>
      <c r="O722" s="159" t="s">
        <v>731</v>
      </c>
      <c r="P722" s="160"/>
      <c r="R722" s="161">
        <f>P722-SUM(R723:R731)</f>
        <v>0</v>
      </c>
      <c r="S722" s="153" t="s">
        <v>176</v>
      </c>
      <c r="T722" s="160"/>
      <c r="V722" s="161">
        <f>T722+V723+V727+V728+V729+V730+V731</f>
        <v>0</v>
      </c>
      <c r="X722" s="342"/>
      <c r="Y722" s="342"/>
      <c r="Z722" s="342"/>
    </row>
    <row r="723" spans="1:26" ht="15" hidden="1" customHeight="1">
      <c r="A723" s="153">
        <v>713</v>
      </c>
      <c r="B723" s="153">
        <f t="shared" si="265"/>
        <v>4</v>
      </c>
      <c r="C723" s="154">
        <v>6421</v>
      </c>
      <c r="F723" s="158" t="s">
        <v>176</v>
      </c>
      <c r="G723" s="158"/>
      <c r="H723" s="162">
        <v>6421</v>
      </c>
      <c r="I723" s="158" t="s">
        <v>176</v>
      </c>
      <c r="J723" s="158" t="s">
        <v>176</v>
      </c>
      <c r="K723" s="158" t="s">
        <v>176</v>
      </c>
      <c r="L723" s="158" t="s">
        <v>176</v>
      </c>
      <c r="M723" s="158" t="s">
        <v>176</v>
      </c>
      <c r="N723" s="158" t="s">
        <v>1422</v>
      </c>
      <c r="O723" s="162" t="s">
        <v>732</v>
      </c>
      <c r="P723" s="170"/>
      <c r="R723" s="171">
        <f>P723-R724-R725-R726</f>
        <v>0</v>
      </c>
      <c r="S723" s="153" t="s">
        <v>176</v>
      </c>
      <c r="T723" s="170"/>
      <c r="V723" s="171">
        <f>T723+V724+V725+V726</f>
        <v>0</v>
      </c>
      <c r="X723" s="342"/>
      <c r="Y723" s="342"/>
      <c r="Z723" s="342"/>
    </row>
    <row r="724" spans="1:26" ht="15" hidden="1" customHeight="1">
      <c r="A724" s="153">
        <v>714</v>
      </c>
      <c r="B724" s="153">
        <f t="shared" si="265"/>
        <v>5</v>
      </c>
      <c r="C724" s="154">
        <v>64211</v>
      </c>
      <c r="F724" s="158" t="s">
        <v>176</v>
      </c>
      <c r="G724" s="158"/>
      <c r="H724" s="158" t="s">
        <v>176</v>
      </c>
      <c r="I724" s="163">
        <v>64211</v>
      </c>
      <c r="J724" s="158" t="s">
        <v>176</v>
      </c>
      <c r="K724" s="158" t="s">
        <v>176</v>
      </c>
      <c r="L724" s="158" t="s">
        <v>176</v>
      </c>
      <c r="M724" s="158" t="s">
        <v>176</v>
      </c>
      <c r="N724" s="158" t="s">
        <v>1422</v>
      </c>
      <c r="O724" s="163" t="s">
        <v>733</v>
      </c>
      <c r="P724" s="170"/>
      <c r="R724" s="171">
        <f t="shared" ref="R724:R726" si="268">P724</f>
        <v>0</v>
      </c>
      <c r="S724" s="153" t="s">
        <v>176</v>
      </c>
      <c r="T724" s="170"/>
      <c r="V724" s="171">
        <f t="shared" ref="V724:V726" si="269">T724</f>
        <v>0</v>
      </c>
      <c r="X724" s="342"/>
      <c r="Y724" s="342"/>
      <c r="Z724" s="342"/>
    </row>
    <row r="725" spans="1:26" ht="15" hidden="1" customHeight="1">
      <c r="A725" s="153">
        <v>715</v>
      </c>
      <c r="B725" s="153">
        <f t="shared" si="265"/>
        <v>5</v>
      </c>
      <c r="C725" s="154">
        <v>64212</v>
      </c>
      <c r="F725" s="158" t="s">
        <v>176</v>
      </c>
      <c r="G725" s="158"/>
      <c r="H725" s="158" t="s">
        <v>176</v>
      </c>
      <c r="I725" s="163">
        <v>64212</v>
      </c>
      <c r="J725" s="158" t="s">
        <v>176</v>
      </c>
      <c r="K725" s="158" t="s">
        <v>176</v>
      </c>
      <c r="L725" s="158" t="s">
        <v>176</v>
      </c>
      <c r="M725" s="158" t="s">
        <v>176</v>
      </c>
      <c r="N725" s="158" t="s">
        <v>1422</v>
      </c>
      <c r="O725" s="163" t="s">
        <v>734</v>
      </c>
      <c r="P725" s="170"/>
      <c r="R725" s="171">
        <f t="shared" si="268"/>
        <v>0</v>
      </c>
      <c r="S725" s="153" t="s">
        <v>176</v>
      </c>
      <c r="T725" s="170"/>
      <c r="V725" s="171">
        <f t="shared" si="269"/>
        <v>0</v>
      </c>
      <c r="X725" s="342"/>
      <c r="Y725" s="342"/>
      <c r="Z725" s="342"/>
    </row>
    <row r="726" spans="1:26" ht="15" hidden="1" customHeight="1">
      <c r="A726" s="153">
        <v>716</v>
      </c>
      <c r="B726" s="153">
        <f t="shared" si="265"/>
        <v>5</v>
      </c>
      <c r="C726" s="154">
        <v>64213</v>
      </c>
      <c r="F726" s="158" t="s">
        <v>176</v>
      </c>
      <c r="G726" s="158"/>
      <c r="H726" s="158" t="s">
        <v>176</v>
      </c>
      <c r="I726" s="163">
        <v>64213</v>
      </c>
      <c r="J726" s="158" t="s">
        <v>176</v>
      </c>
      <c r="K726" s="158" t="s">
        <v>176</v>
      </c>
      <c r="L726" s="158" t="s">
        <v>176</v>
      </c>
      <c r="M726" s="158" t="s">
        <v>176</v>
      </c>
      <c r="N726" s="158" t="s">
        <v>1422</v>
      </c>
      <c r="O726" s="163" t="s">
        <v>735</v>
      </c>
      <c r="P726" s="170"/>
      <c r="R726" s="171">
        <f t="shared" si="268"/>
        <v>0</v>
      </c>
      <c r="S726" s="153" t="s">
        <v>176</v>
      </c>
      <c r="T726" s="170"/>
      <c r="V726" s="171">
        <f t="shared" si="269"/>
        <v>0</v>
      </c>
      <c r="X726" s="342"/>
      <c r="Y726" s="342"/>
      <c r="Z726" s="342"/>
    </row>
    <row r="727" spans="1:26" ht="15" hidden="1" customHeight="1">
      <c r="A727" s="153">
        <v>717</v>
      </c>
      <c r="B727" s="153">
        <f t="shared" si="265"/>
        <v>4</v>
      </c>
      <c r="C727" s="154">
        <v>6422</v>
      </c>
      <c r="F727" s="158" t="s">
        <v>176</v>
      </c>
      <c r="G727" s="158"/>
      <c r="H727" s="162">
        <v>6422</v>
      </c>
      <c r="I727" s="158" t="s">
        <v>176</v>
      </c>
      <c r="J727" s="158" t="s">
        <v>176</v>
      </c>
      <c r="K727" s="158" t="s">
        <v>176</v>
      </c>
      <c r="L727" s="158" t="s">
        <v>176</v>
      </c>
      <c r="M727" s="158" t="s">
        <v>176</v>
      </c>
      <c r="N727" s="158" t="s">
        <v>1422</v>
      </c>
      <c r="O727" s="162" t="s">
        <v>736</v>
      </c>
      <c r="P727" s="170"/>
      <c r="R727" s="171">
        <f>P727</f>
        <v>0</v>
      </c>
      <c r="S727" s="153" t="s">
        <v>176</v>
      </c>
      <c r="T727" s="170"/>
      <c r="V727" s="171">
        <f>T727</f>
        <v>0</v>
      </c>
      <c r="X727" s="342"/>
      <c r="Y727" s="342"/>
      <c r="Z727" s="342"/>
    </row>
    <row r="728" spans="1:26" ht="15" hidden="1" customHeight="1">
      <c r="A728" s="153">
        <v>718</v>
      </c>
      <c r="B728" s="153">
        <f t="shared" si="265"/>
        <v>4</v>
      </c>
      <c r="C728" s="154">
        <v>6423</v>
      </c>
      <c r="F728" s="158" t="s">
        <v>176</v>
      </c>
      <c r="G728" s="158"/>
      <c r="H728" s="162">
        <v>6423</v>
      </c>
      <c r="I728" s="158" t="s">
        <v>176</v>
      </c>
      <c r="J728" s="158" t="s">
        <v>176</v>
      </c>
      <c r="K728" s="158" t="s">
        <v>176</v>
      </c>
      <c r="L728" s="158" t="s">
        <v>176</v>
      </c>
      <c r="M728" s="158" t="s">
        <v>176</v>
      </c>
      <c r="N728" s="158" t="s">
        <v>1422</v>
      </c>
      <c r="O728" s="162" t="s">
        <v>737</v>
      </c>
      <c r="P728" s="170"/>
      <c r="R728" s="171">
        <f t="shared" ref="R728:R731" si="270">P728</f>
        <v>0</v>
      </c>
      <c r="S728" s="153" t="s">
        <v>176</v>
      </c>
      <c r="T728" s="170"/>
      <c r="V728" s="171">
        <f t="shared" ref="V728:V731" si="271">T728</f>
        <v>0</v>
      </c>
      <c r="X728" s="342"/>
      <c r="Y728" s="342"/>
      <c r="Z728" s="342"/>
    </row>
    <row r="729" spans="1:26" ht="15" hidden="1" customHeight="1">
      <c r="A729" s="153">
        <v>719</v>
      </c>
      <c r="B729" s="153">
        <f t="shared" si="265"/>
        <v>4</v>
      </c>
      <c r="C729" s="154">
        <v>6424</v>
      </c>
      <c r="F729" s="158" t="s">
        <v>176</v>
      </c>
      <c r="G729" s="158"/>
      <c r="H729" s="162">
        <v>6424</v>
      </c>
      <c r="I729" s="158" t="s">
        <v>176</v>
      </c>
      <c r="J729" s="158" t="s">
        <v>176</v>
      </c>
      <c r="K729" s="158" t="s">
        <v>176</v>
      </c>
      <c r="L729" s="158" t="s">
        <v>176</v>
      </c>
      <c r="M729" s="158" t="s">
        <v>176</v>
      </c>
      <c r="N729" s="158" t="s">
        <v>1422</v>
      </c>
      <c r="O729" s="162" t="s">
        <v>738</v>
      </c>
      <c r="P729" s="170"/>
      <c r="R729" s="171">
        <f t="shared" si="270"/>
        <v>0</v>
      </c>
      <c r="S729" s="153" t="s">
        <v>176</v>
      </c>
      <c r="T729" s="170"/>
      <c r="V729" s="171">
        <f t="shared" si="271"/>
        <v>0</v>
      </c>
      <c r="X729" s="342"/>
      <c r="Y729" s="342"/>
      <c r="Z729" s="342"/>
    </row>
    <row r="730" spans="1:26" ht="15" hidden="1" customHeight="1">
      <c r="A730" s="153">
        <v>720</v>
      </c>
      <c r="B730" s="153">
        <f t="shared" si="265"/>
        <v>4</v>
      </c>
      <c r="C730" s="154">
        <v>6425</v>
      </c>
      <c r="F730" s="158" t="s">
        <v>176</v>
      </c>
      <c r="G730" s="158"/>
      <c r="H730" s="162">
        <v>6425</v>
      </c>
      <c r="I730" s="158" t="s">
        <v>176</v>
      </c>
      <c r="J730" s="158" t="s">
        <v>176</v>
      </c>
      <c r="K730" s="158" t="s">
        <v>176</v>
      </c>
      <c r="L730" s="158" t="s">
        <v>176</v>
      </c>
      <c r="M730" s="158" t="s">
        <v>176</v>
      </c>
      <c r="N730" s="158" t="s">
        <v>1422</v>
      </c>
      <c r="O730" s="162" t="s">
        <v>739</v>
      </c>
      <c r="P730" s="170"/>
      <c r="R730" s="171">
        <f t="shared" si="270"/>
        <v>0</v>
      </c>
      <c r="S730" s="153" t="s">
        <v>176</v>
      </c>
      <c r="T730" s="170"/>
      <c r="V730" s="171">
        <f t="shared" si="271"/>
        <v>0</v>
      </c>
      <c r="X730" s="342"/>
      <c r="Y730" s="342"/>
      <c r="Z730" s="342"/>
    </row>
    <row r="731" spans="1:26" ht="15" hidden="1" customHeight="1">
      <c r="A731" s="153">
        <v>721</v>
      </c>
      <c r="B731" s="153">
        <f t="shared" si="265"/>
        <v>4</v>
      </c>
      <c r="C731" s="154">
        <v>6428</v>
      </c>
      <c r="F731" s="158" t="s">
        <v>176</v>
      </c>
      <c r="G731" s="158"/>
      <c r="H731" s="162">
        <v>6428</v>
      </c>
      <c r="I731" s="158" t="s">
        <v>176</v>
      </c>
      <c r="J731" s="158" t="s">
        <v>176</v>
      </c>
      <c r="K731" s="158" t="s">
        <v>176</v>
      </c>
      <c r="L731" s="158" t="s">
        <v>176</v>
      </c>
      <c r="M731" s="158" t="s">
        <v>176</v>
      </c>
      <c r="N731" s="158" t="s">
        <v>1422</v>
      </c>
      <c r="O731" s="162" t="s">
        <v>740</v>
      </c>
      <c r="P731" s="170"/>
      <c r="R731" s="171">
        <f t="shared" si="270"/>
        <v>0</v>
      </c>
      <c r="S731" s="153" t="s">
        <v>176</v>
      </c>
      <c r="T731" s="170"/>
      <c r="V731" s="171">
        <f t="shared" si="271"/>
        <v>0</v>
      </c>
      <c r="X731" s="342"/>
      <c r="Y731" s="342"/>
      <c r="Z731" s="342"/>
    </row>
    <row r="732" spans="1:26" ht="15" customHeight="1">
      <c r="A732" s="153">
        <v>722</v>
      </c>
      <c r="B732" s="153">
        <f t="shared" si="265"/>
        <v>3</v>
      </c>
      <c r="C732" s="154">
        <v>643</v>
      </c>
      <c r="D732" s="154" t="s">
        <v>1421</v>
      </c>
      <c r="F732" s="158" t="s">
        <v>176</v>
      </c>
      <c r="G732" s="159">
        <v>643</v>
      </c>
      <c r="H732" s="158" t="s">
        <v>176</v>
      </c>
      <c r="I732" s="158" t="s">
        <v>176</v>
      </c>
      <c r="J732" s="158" t="s">
        <v>176</v>
      </c>
      <c r="K732" s="158" t="s">
        <v>176</v>
      </c>
      <c r="L732" s="158" t="s">
        <v>176</v>
      </c>
      <c r="M732" s="158" t="s">
        <v>176</v>
      </c>
      <c r="N732" s="158"/>
      <c r="O732" s="159" t="s">
        <v>741</v>
      </c>
      <c r="P732" s="160"/>
      <c r="R732" s="161">
        <f>P732-SUM(R733:R740)</f>
        <v>0</v>
      </c>
      <c r="S732" s="153" t="s">
        <v>176</v>
      </c>
      <c r="T732" s="160"/>
      <c r="V732" s="161">
        <f>T732+V733+V737+V738+V739+V740</f>
        <v>0</v>
      </c>
      <c r="X732" s="342"/>
      <c r="Y732" s="342"/>
      <c r="Z732" s="342"/>
    </row>
    <row r="733" spans="1:26" ht="15" hidden="1" customHeight="1">
      <c r="A733" s="153">
        <v>723</v>
      </c>
      <c r="B733" s="153">
        <f t="shared" si="265"/>
        <v>4</v>
      </c>
      <c r="C733" s="154">
        <v>6431</v>
      </c>
      <c r="F733" s="158" t="s">
        <v>176</v>
      </c>
      <c r="G733" s="158"/>
      <c r="H733" s="162">
        <v>6431</v>
      </c>
      <c r="I733" s="158" t="s">
        <v>176</v>
      </c>
      <c r="J733" s="158" t="s">
        <v>176</v>
      </c>
      <c r="K733" s="158" t="s">
        <v>176</v>
      </c>
      <c r="L733" s="158" t="s">
        <v>176</v>
      </c>
      <c r="M733" s="158" t="s">
        <v>176</v>
      </c>
      <c r="N733" s="158" t="s">
        <v>1422</v>
      </c>
      <c r="O733" s="162" t="s">
        <v>742</v>
      </c>
      <c r="P733" s="170"/>
      <c r="R733" s="171">
        <f>P733-R734-R735-R736</f>
        <v>0</v>
      </c>
      <c r="S733" s="153" t="s">
        <v>176</v>
      </c>
      <c r="T733" s="170"/>
      <c r="V733" s="171">
        <f>T733+V734+V735+V736</f>
        <v>0</v>
      </c>
      <c r="X733" s="342"/>
      <c r="Y733" s="342"/>
      <c r="Z733" s="342"/>
    </row>
    <row r="734" spans="1:26" ht="15" hidden="1" customHeight="1">
      <c r="A734" s="153">
        <v>724</v>
      </c>
      <c r="B734" s="153">
        <f t="shared" si="265"/>
        <v>5</v>
      </c>
      <c r="C734" s="154">
        <v>64311</v>
      </c>
      <c r="F734" s="158" t="s">
        <v>176</v>
      </c>
      <c r="G734" s="158"/>
      <c r="H734" s="158" t="s">
        <v>176</v>
      </c>
      <c r="I734" s="163">
        <v>64311</v>
      </c>
      <c r="J734" s="158" t="s">
        <v>176</v>
      </c>
      <c r="K734" s="158" t="s">
        <v>176</v>
      </c>
      <c r="L734" s="158" t="s">
        <v>176</v>
      </c>
      <c r="M734" s="158" t="s">
        <v>176</v>
      </c>
      <c r="N734" s="158" t="s">
        <v>1422</v>
      </c>
      <c r="O734" s="163" t="s">
        <v>743</v>
      </c>
      <c r="P734" s="170"/>
      <c r="R734" s="171">
        <f t="shared" ref="R734:R736" si="272">P734</f>
        <v>0</v>
      </c>
      <c r="S734" s="153" t="s">
        <v>176</v>
      </c>
      <c r="T734" s="170"/>
      <c r="V734" s="171">
        <f t="shared" ref="V734:V736" si="273">T734</f>
        <v>0</v>
      </c>
      <c r="X734" s="342"/>
      <c r="Y734" s="342"/>
      <c r="Z734" s="342"/>
    </row>
    <row r="735" spans="1:26" ht="15" hidden="1" customHeight="1">
      <c r="A735" s="153">
        <v>725</v>
      </c>
      <c r="B735" s="153">
        <f t="shared" si="265"/>
        <v>5</v>
      </c>
      <c r="C735" s="154">
        <v>64312</v>
      </c>
      <c r="F735" s="158" t="s">
        <v>176</v>
      </c>
      <c r="G735" s="158"/>
      <c r="H735" s="158" t="s">
        <v>176</v>
      </c>
      <c r="I735" s="163">
        <v>64312</v>
      </c>
      <c r="J735" s="158" t="s">
        <v>176</v>
      </c>
      <c r="K735" s="158" t="s">
        <v>176</v>
      </c>
      <c r="L735" s="158" t="s">
        <v>176</v>
      </c>
      <c r="M735" s="158" t="s">
        <v>176</v>
      </c>
      <c r="N735" s="158" t="s">
        <v>1422</v>
      </c>
      <c r="O735" s="163" t="s">
        <v>744</v>
      </c>
      <c r="P735" s="170"/>
      <c r="R735" s="171">
        <f t="shared" si="272"/>
        <v>0</v>
      </c>
      <c r="S735" s="153" t="s">
        <v>176</v>
      </c>
      <c r="T735" s="170"/>
      <c r="V735" s="171">
        <f t="shared" si="273"/>
        <v>0</v>
      </c>
      <c r="X735" s="342"/>
      <c r="Y735" s="342"/>
      <c r="Z735" s="342"/>
    </row>
    <row r="736" spans="1:26" ht="15" hidden="1" customHeight="1">
      <c r="A736" s="153">
        <v>726</v>
      </c>
      <c r="B736" s="153">
        <f t="shared" si="265"/>
        <v>5</v>
      </c>
      <c r="C736" s="154">
        <v>64313</v>
      </c>
      <c r="F736" s="158" t="s">
        <v>176</v>
      </c>
      <c r="G736" s="158"/>
      <c r="H736" s="158" t="s">
        <v>176</v>
      </c>
      <c r="I736" s="163">
        <v>64313</v>
      </c>
      <c r="J736" s="158" t="s">
        <v>176</v>
      </c>
      <c r="K736" s="158" t="s">
        <v>176</v>
      </c>
      <c r="L736" s="158" t="s">
        <v>176</v>
      </c>
      <c r="M736" s="158" t="s">
        <v>176</v>
      </c>
      <c r="N736" s="158" t="s">
        <v>1422</v>
      </c>
      <c r="O736" s="163" t="s">
        <v>745</v>
      </c>
      <c r="P736" s="170"/>
      <c r="R736" s="171">
        <f t="shared" si="272"/>
        <v>0</v>
      </c>
      <c r="S736" s="153" t="s">
        <v>176</v>
      </c>
      <c r="T736" s="170"/>
      <c r="V736" s="171">
        <f t="shared" si="273"/>
        <v>0</v>
      </c>
      <c r="X736" s="342"/>
      <c r="Y736" s="342"/>
      <c r="Z736" s="342"/>
    </row>
    <row r="737" spans="1:26" ht="15" hidden="1" customHeight="1">
      <c r="A737" s="153">
        <v>727</v>
      </c>
      <c r="B737" s="153">
        <f t="shared" si="265"/>
        <v>4</v>
      </c>
      <c r="C737" s="154">
        <v>6432</v>
      </c>
      <c r="F737" s="158" t="s">
        <v>176</v>
      </c>
      <c r="G737" s="158"/>
      <c r="H737" s="162">
        <v>6432</v>
      </c>
      <c r="I737" s="158" t="s">
        <v>176</v>
      </c>
      <c r="J737" s="158" t="s">
        <v>176</v>
      </c>
      <c r="K737" s="158" t="s">
        <v>176</v>
      </c>
      <c r="L737" s="158" t="s">
        <v>176</v>
      </c>
      <c r="M737" s="158" t="s">
        <v>176</v>
      </c>
      <c r="N737" s="158" t="s">
        <v>1422</v>
      </c>
      <c r="O737" s="162" t="s">
        <v>746</v>
      </c>
      <c r="P737" s="170"/>
      <c r="R737" s="171">
        <f>P737</f>
        <v>0</v>
      </c>
      <c r="S737" s="153" t="s">
        <v>176</v>
      </c>
      <c r="T737" s="170"/>
      <c r="V737" s="171">
        <f>T737</f>
        <v>0</v>
      </c>
      <c r="X737" s="342"/>
      <c r="Y737" s="342"/>
      <c r="Z737" s="342"/>
    </row>
    <row r="738" spans="1:26" ht="15" hidden="1" customHeight="1">
      <c r="A738" s="153">
        <v>728</v>
      </c>
      <c r="B738" s="153">
        <f t="shared" si="265"/>
        <v>4</v>
      </c>
      <c r="C738" s="154">
        <v>6433</v>
      </c>
      <c r="F738" s="158" t="s">
        <v>176</v>
      </c>
      <c r="G738" s="158"/>
      <c r="H738" s="162">
        <v>6433</v>
      </c>
      <c r="I738" s="158" t="s">
        <v>176</v>
      </c>
      <c r="J738" s="158" t="s">
        <v>176</v>
      </c>
      <c r="K738" s="158" t="s">
        <v>176</v>
      </c>
      <c r="L738" s="158" t="s">
        <v>176</v>
      </c>
      <c r="M738" s="158" t="s">
        <v>176</v>
      </c>
      <c r="N738" s="158" t="s">
        <v>1422</v>
      </c>
      <c r="O738" s="162" t="s">
        <v>747</v>
      </c>
      <c r="P738" s="170"/>
      <c r="R738" s="171">
        <f t="shared" ref="R738:R740" si="274">P738</f>
        <v>0</v>
      </c>
      <c r="S738" s="153" t="s">
        <v>176</v>
      </c>
      <c r="T738" s="170"/>
      <c r="V738" s="171">
        <f t="shared" ref="V738:V740" si="275">T738</f>
        <v>0</v>
      </c>
      <c r="X738" s="342"/>
      <c r="Y738" s="342"/>
      <c r="Z738" s="342"/>
    </row>
    <row r="739" spans="1:26" ht="15" hidden="1" customHeight="1">
      <c r="A739" s="153">
        <v>729</v>
      </c>
      <c r="B739" s="153">
        <f t="shared" si="265"/>
        <v>4</v>
      </c>
      <c r="C739" s="154">
        <v>6434</v>
      </c>
      <c r="F739" s="158" t="s">
        <v>176</v>
      </c>
      <c r="G739" s="158"/>
      <c r="H739" s="162">
        <v>6434</v>
      </c>
      <c r="I739" s="158" t="s">
        <v>176</v>
      </c>
      <c r="J739" s="158" t="s">
        <v>176</v>
      </c>
      <c r="K739" s="158" t="s">
        <v>176</v>
      </c>
      <c r="L739" s="158" t="s">
        <v>176</v>
      </c>
      <c r="M739" s="158" t="s">
        <v>176</v>
      </c>
      <c r="N739" s="158" t="s">
        <v>1422</v>
      </c>
      <c r="O739" s="162" t="s">
        <v>748</v>
      </c>
      <c r="P739" s="170"/>
      <c r="R739" s="171">
        <f t="shared" si="274"/>
        <v>0</v>
      </c>
      <c r="S739" s="153" t="s">
        <v>176</v>
      </c>
      <c r="T739" s="170"/>
      <c r="V739" s="171">
        <f t="shared" si="275"/>
        <v>0</v>
      </c>
      <c r="X739" s="342"/>
      <c r="Y739" s="342"/>
      <c r="Z739" s="342"/>
    </row>
    <row r="740" spans="1:26" ht="15" hidden="1" customHeight="1">
      <c r="A740" s="153">
        <v>730</v>
      </c>
      <c r="B740" s="153">
        <f t="shared" si="265"/>
        <v>4</v>
      </c>
      <c r="C740" s="154">
        <v>6438</v>
      </c>
      <c r="F740" s="158" t="s">
        <v>176</v>
      </c>
      <c r="G740" s="158"/>
      <c r="H740" s="162">
        <v>6438</v>
      </c>
      <c r="I740" s="158" t="s">
        <v>176</v>
      </c>
      <c r="J740" s="158" t="s">
        <v>176</v>
      </c>
      <c r="K740" s="158" t="s">
        <v>176</v>
      </c>
      <c r="L740" s="158" t="s">
        <v>176</v>
      </c>
      <c r="M740" s="158" t="s">
        <v>176</v>
      </c>
      <c r="N740" s="158" t="s">
        <v>1422</v>
      </c>
      <c r="O740" s="162" t="s">
        <v>749</v>
      </c>
      <c r="P740" s="170"/>
      <c r="R740" s="171">
        <f t="shared" si="274"/>
        <v>0</v>
      </c>
      <c r="S740" s="153" t="s">
        <v>176</v>
      </c>
      <c r="T740" s="170"/>
      <c r="V740" s="171">
        <f t="shared" si="275"/>
        <v>0</v>
      </c>
      <c r="X740" s="342"/>
      <c r="Y740" s="342"/>
      <c r="Z740" s="342"/>
    </row>
    <row r="741" spans="1:26" ht="15" customHeight="1">
      <c r="A741" s="153">
        <v>731</v>
      </c>
      <c r="B741" s="153">
        <f t="shared" si="265"/>
        <v>3</v>
      </c>
      <c r="C741" s="154">
        <v>644</v>
      </c>
      <c r="D741" s="154" t="s">
        <v>1421</v>
      </c>
      <c r="F741" s="158" t="s">
        <v>176</v>
      </c>
      <c r="G741" s="159">
        <v>644</v>
      </c>
      <c r="H741" s="158" t="s">
        <v>176</v>
      </c>
      <c r="I741" s="158" t="s">
        <v>176</v>
      </c>
      <c r="J741" s="158" t="s">
        <v>176</v>
      </c>
      <c r="K741" s="158" t="s">
        <v>176</v>
      </c>
      <c r="L741" s="158" t="s">
        <v>176</v>
      </c>
      <c r="M741" s="158" t="s">
        <v>176</v>
      </c>
      <c r="N741" s="158"/>
      <c r="O741" s="159" t="s">
        <v>750</v>
      </c>
      <c r="P741" s="160"/>
      <c r="R741" s="161">
        <f>P741</f>
        <v>0</v>
      </c>
      <c r="S741" s="153" t="s">
        <v>176</v>
      </c>
      <c r="T741" s="160"/>
      <c r="V741" s="161">
        <f>T741</f>
        <v>0</v>
      </c>
      <c r="X741" s="342"/>
      <c r="Y741" s="342"/>
      <c r="Z741" s="342"/>
    </row>
    <row r="742" spans="1:26" ht="15" customHeight="1">
      <c r="A742" s="153">
        <v>732</v>
      </c>
      <c r="B742" s="153">
        <f t="shared" si="265"/>
        <v>3</v>
      </c>
      <c r="C742" s="154">
        <v>645</v>
      </c>
      <c r="D742" s="154" t="s">
        <v>1421</v>
      </c>
      <c r="F742" s="158" t="s">
        <v>176</v>
      </c>
      <c r="G742" s="159">
        <v>645</v>
      </c>
      <c r="H742" s="158" t="s">
        <v>176</v>
      </c>
      <c r="I742" s="158" t="s">
        <v>176</v>
      </c>
      <c r="J742" s="158" t="s">
        <v>176</v>
      </c>
      <c r="K742" s="158" t="s">
        <v>176</v>
      </c>
      <c r="L742" s="158" t="s">
        <v>176</v>
      </c>
      <c r="M742" s="158" t="s">
        <v>176</v>
      </c>
      <c r="N742" s="158"/>
      <c r="O742" s="159" t="s">
        <v>751</v>
      </c>
      <c r="P742" s="160"/>
      <c r="R742" s="161">
        <f>P742-SUM(R743:R750)</f>
        <v>0</v>
      </c>
      <c r="S742" s="153" t="s">
        <v>176</v>
      </c>
      <c r="T742" s="160"/>
      <c r="V742" s="161">
        <f>T742+V743+V744+V745</f>
        <v>0</v>
      </c>
      <c r="X742" s="342"/>
      <c r="Y742" s="342"/>
      <c r="Z742" s="342"/>
    </row>
    <row r="743" spans="1:26" ht="15" hidden="1" customHeight="1">
      <c r="A743" s="153">
        <v>733</v>
      </c>
      <c r="B743" s="153">
        <f t="shared" si="265"/>
        <v>4</v>
      </c>
      <c r="C743" s="154">
        <v>6451</v>
      </c>
      <c r="F743" s="158" t="s">
        <v>176</v>
      </c>
      <c r="G743" s="158"/>
      <c r="H743" s="162">
        <v>6451</v>
      </c>
      <c r="I743" s="158" t="s">
        <v>176</v>
      </c>
      <c r="J743" s="158" t="s">
        <v>176</v>
      </c>
      <c r="K743" s="158" t="s">
        <v>176</v>
      </c>
      <c r="L743" s="158" t="s">
        <v>176</v>
      </c>
      <c r="M743" s="158" t="s">
        <v>176</v>
      </c>
      <c r="N743" s="158" t="s">
        <v>1422</v>
      </c>
      <c r="O743" s="162" t="s">
        <v>752</v>
      </c>
      <c r="P743" s="170"/>
      <c r="R743" s="171">
        <f t="shared" ref="R743:R744" si="276">P743</f>
        <v>0</v>
      </c>
      <c r="S743" s="153" t="s">
        <v>176</v>
      </c>
      <c r="T743" s="170"/>
      <c r="V743" s="171">
        <f t="shared" ref="V743:V744" si="277">T743</f>
        <v>0</v>
      </c>
      <c r="X743" s="342"/>
      <c r="Y743" s="342"/>
      <c r="Z743" s="342"/>
    </row>
    <row r="744" spans="1:26" ht="15" hidden="1" customHeight="1">
      <c r="A744" s="153">
        <v>734</v>
      </c>
      <c r="B744" s="153">
        <f t="shared" si="265"/>
        <v>4</v>
      </c>
      <c r="C744" s="154">
        <v>6452</v>
      </c>
      <c r="F744" s="158" t="s">
        <v>176</v>
      </c>
      <c r="G744" s="158"/>
      <c r="H744" s="162">
        <v>6452</v>
      </c>
      <c r="I744" s="158" t="s">
        <v>176</v>
      </c>
      <c r="J744" s="158" t="s">
        <v>176</v>
      </c>
      <c r="K744" s="158" t="s">
        <v>176</v>
      </c>
      <c r="L744" s="158" t="s">
        <v>176</v>
      </c>
      <c r="M744" s="158" t="s">
        <v>176</v>
      </c>
      <c r="N744" s="158" t="s">
        <v>1422</v>
      </c>
      <c r="O744" s="162" t="s">
        <v>753</v>
      </c>
      <c r="P744" s="170"/>
      <c r="R744" s="171">
        <f t="shared" si="276"/>
        <v>0</v>
      </c>
      <c r="S744" s="153" t="s">
        <v>176</v>
      </c>
      <c r="T744" s="170"/>
      <c r="V744" s="171">
        <f t="shared" si="277"/>
        <v>0</v>
      </c>
      <c r="X744" s="342"/>
      <c r="Y744" s="342"/>
      <c r="Z744" s="342"/>
    </row>
    <row r="745" spans="1:26" ht="15" hidden="1" customHeight="1">
      <c r="A745" s="153">
        <v>735</v>
      </c>
      <c r="B745" s="153">
        <f t="shared" si="265"/>
        <v>4</v>
      </c>
      <c r="C745" s="154">
        <v>6453</v>
      </c>
      <c r="F745" s="158" t="s">
        <v>176</v>
      </c>
      <c r="G745" s="158"/>
      <c r="H745" s="162">
        <v>6453</v>
      </c>
      <c r="I745" s="158" t="s">
        <v>176</v>
      </c>
      <c r="J745" s="158" t="s">
        <v>176</v>
      </c>
      <c r="K745" s="158" t="s">
        <v>176</v>
      </c>
      <c r="L745" s="158" t="s">
        <v>176</v>
      </c>
      <c r="M745" s="158" t="s">
        <v>176</v>
      </c>
      <c r="N745" s="158" t="s">
        <v>1422</v>
      </c>
      <c r="O745" s="162" t="s">
        <v>719</v>
      </c>
      <c r="P745" s="170"/>
      <c r="R745" s="171">
        <f>P745-R746-R747-R748-R749-R750</f>
        <v>0</v>
      </c>
      <c r="S745" s="153" t="s">
        <v>176</v>
      </c>
      <c r="T745" s="170"/>
      <c r="V745" s="171">
        <f>T745+V746+V747+V748+V749+V750</f>
        <v>0</v>
      </c>
      <c r="X745" s="342"/>
      <c r="Y745" s="342"/>
      <c r="Z745" s="342"/>
    </row>
    <row r="746" spans="1:26" ht="15" hidden="1" customHeight="1">
      <c r="A746" s="153">
        <v>736</v>
      </c>
      <c r="B746" s="153">
        <f t="shared" si="265"/>
        <v>5</v>
      </c>
      <c r="C746" s="154">
        <v>64531</v>
      </c>
      <c r="F746" s="158" t="s">
        <v>176</v>
      </c>
      <c r="G746" s="158"/>
      <c r="H746" s="158" t="s">
        <v>176</v>
      </c>
      <c r="I746" s="163">
        <v>64531</v>
      </c>
      <c r="J746" s="158" t="s">
        <v>176</v>
      </c>
      <c r="K746" s="158" t="s">
        <v>176</v>
      </c>
      <c r="L746" s="158" t="s">
        <v>176</v>
      </c>
      <c r="M746" s="158" t="s">
        <v>176</v>
      </c>
      <c r="N746" s="158" t="s">
        <v>1422</v>
      </c>
      <c r="O746" s="163" t="s">
        <v>754</v>
      </c>
      <c r="P746" s="170"/>
      <c r="R746" s="171">
        <f t="shared" ref="R746:R750" si="278">P746</f>
        <v>0</v>
      </c>
      <c r="S746" s="153" t="s">
        <v>176</v>
      </c>
      <c r="T746" s="170"/>
      <c r="V746" s="171">
        <f t="shared" ref="V746:V750" si="279">T746</f>
        <v>0</v>
      </c>
      <c r="X746" s="342"/>
      <c r="Y746" s="342"/>
      <c r="Z746" s="342"/>
    </row>
    <row r="747" spans="1:26" ht="15" hidden="1" customHeight="1">
      <c r="A747" s="153">
        <v>737</v>
      </c>
      <c r="B747" s="153">
        <f t="shared" si="265"/>
        <v>5</v>
      </c>
      <c r="C747" s="154">
        <v>64532</v>
      </c>
      <c r="F747" s="158" t="s">
        <v>176</v>
      </c>
      <c r="G747" s="158"/>
      <c r="H747" s="158" t="s">
        <v>176</v>
      </c>
      <c r="I747" s="163">
        <v>64532</v>
      </c>
      <c r="J747" s="158" t="s">
        <v>176</v>
      </c>
      <c r="K747" s="158" t="s">
        <v>176</v>
      </c>
      <c r="L747" s="158" t="s">
        <v>176</v>
      </c>
      <c r="M747" s="158" t="s">
        <v>176</v>
      </c>
      <c r="N747" s="158" t="s">
        <v>1422</v>
      </c>
      <c r="O747" s="163" t="s">
        <v>755</v>
      </c>
      <c r="P747" s="170"/>
      <c r="R747" s="171">
        <f t="shared" si="278"/>
        <v>0</v>
      </c>
      <c r="S747" s="153" t="s">
        <v>176</v>
      </c>
      <c r="T747" s="170"/>
      <c r="V747" s="171">
        <f t="shared" si="279"/>
        <v>0</v>
      </c>
      <c r="X747" s="342"/>
      <c r="Y747" s="342"/>
      <c r="Z747" s="342"/>
    </row>
    <row r="748" spans="1:26" ht="15" hidden="1" customHeight="1">
      <c r="A748" s="153">
        <v>738</v>
      </c>
      <c r="B748" s="153">
        <f t="shared" si="265"/>
        <v>5</v>
      </c>
      <c r="C748" s="154">
        <v>64533</v>
      </c>
      <c r="F748" s="158" t="s">
        <v>176</v>
      </c>
      <c r="G748" s="158"/>
      <c r="H748" s="158" t="s">
        <v>176</v>
      </c>
      <c r="I748" s="163">
        <v>64533</v>
      </c>
      <c r="J748" s="158" t="s">
        <v>176</v>
      </c>
      <c r="K748" s="158" t="s">
        <v>176</v>
      </c>
      <c r="L748" s="158" t="s">
        <v>176</v>
      </c>
      <c r="M748" s="158" t="s">
        <v>176</v>
      </c>
      <c r="N748" s="158" t="s">
        <v>1422</v>
      </c>
      <c r="O748" s="163" t="s">
        <v>756</v>
      </c>
      <c r="P748" s="170"/>
      <c r="R748" s="171">
        <f t="shared" si="278"/>
        <v>0</v>
      </c>
      <c r="S748" s="153" t="s">
        <v>176</v>
      </c>
      <c r="T748" s="170"/>
      <c r="V748" s="171">
        <f t="shared" si="279"/>
        <v>0</v>
      </c>
      <c r="X748" s="342"/>
      <c r="Y748" s="342"/>
      <c r="Z748" s="342"/>
    </row>
    <row r="749" spans="1:26" ht="15" hidden="1" customHeight="1">
      <c r="A749" s="153">
        <v>739</v>
      </c>
      <c r="B749" s="153">
        <f t="shared" si="265"/>
        <v>5</v>
      </c>
      <c r="C749" s="154">
        <v>64534</v>
      </c>
      <c r="F749" s="158" t="s">
        <v>176</v>
      </c>
      <c r="G749" s="158"/>
      <c r="H749" s="158" t="s">
        <v>176</v>
      </c>
      <c r="I749" s="163">
        <v>64534</v>
      </c>
      <c r="J749" s="158" t="s">
        <v>176</v>
      </c>
      <c r="K749" s="158" t="s">
        <v>176</v>
      </c>
      <c r="L749" s="158" t="s">
        <v>176</v>
      </c>
      <c r="M749" s="158" t="s">
        <v>176</v>
      </c>
      <c r="N749" s="158" t="s">
        <v>1422</v>
      </c>
      <c r="O749" s="163" t="s">
        <v>757</v>
      </c>
      <c r="P749" s="170"/>
      <c r="R749" s="171">
        <f t="shared" si="278"/>
        <v>0</v>
      </c>
      <c r="S749" s="153" t="s">
        <v>176</v>
      </c>
      <c r="T749" s="170"/>
      <c r="V749" s="171">
        <f t="shared" si="279"/>
        <v>0</v>
      </c>
      <c r="X749" s="342"/>
      <c r="Y749" s="342"/>
      <c r="Z749" s="342"/>
    </row>
    <row r="750" spans="1:26" ht="15" hidden="1" customHeight="1">
      <c r="A750" s="153">
        <v>740</v>
      </c>
      <c r="B750" s="153">
        <f t="shared" si="265"/>
        <v>5</v>
      </c>
      <c r="C750" s="154">
        <v>64538</v>
      </c>
      <c r="F750" s="158" t="s">
        <v>176</v>
      </c>
      <c r="G750" s="158"/>
      <c r="H750" s="158" t="s">
        <v>176</v>
      </c>
      <c r="I750" s="163">
        <v>64538</v>
      </c>
      <c r="J750" s="158" t="s">
        <v>176</v>
      </c>
      <c r="K750" s="158" t="s">
        <v>176</v>
      </c>
      <c r="L750" s="158" t="s">
        <v>176</v>
      </c>
      <c r="M750" s="158" t="s">
        <v>176</v>
      </c>
      <c r="N750" s="158" t="s">
        <v>1422</v>
      </c>
      <c r="O750" s="163" t="s">
        <v>719</v>
      </c>
      <c r="P750" s="170"/>
      <c r="R750" s="171">
        <f t="shared" si="278"/>
        <v>0</v>
      </c>
      <c r="S750" s="153" t="s">
        <v>176</v>
      </c>
      <c r="T750" s="170"/>
      <c r="V750" s="171">
        <f t="shared" si="279"/>
        <v>0</v>
      </c>
      <c r="X750" s="342"/>
      <c r="Y750" s="342"/>
      <c r="Z750" s="342"/>
    </row>
    <row r="751" spans="1:26" ht="15" customHeight="1">
      <c r="A751" s="153">
        <v>741</v>
      </c>
      <c r="B751" s="153">
        <f t="shared" si="265"/>
        <v>3</v>
      </c>
      <c r="C751" s="154">
        <v>646</v>
      </c>
      <c r="D751" s="154" t="s">
        <v>1421</v>
      </c>
      <c r="F751" s="158" t="s">
        <v>176</v>
      </c>
      <c r="G751" s="159">
        <v>646</v>
      </c>
      <c r="H751" s="158" t="s">
        <v>176</v>
      </c>
      <c r="I751" s="158" t="s">
        <v>176</v>
      </c>
      <c r="J751" s="158" t="s">
        <v>176</v>
      </c>
      <c r="K751" s="158" t="s">
        <v>176</v>
      </c>
      <c r="L751" s="158" t="s">
        <v>176</v>
      </c>
      <c r="M751" s="158" t="s">
        <v>176</v>
      </c>
      <c r="N751" s="158"/>
      <c r="O751" s="159" t="s">
        <v>758</v>
      </c>
      <c r="P751" s="160"/>
      <c r="R751" s="161">
        <f>P751-SUM(R752:R774)</f>
        <v>0</v>
      </c>
      <c r="S751" s="153" t="s">
        <v>176</v>
      </c>
      <c r="T751" s="160"/>
      <c r="V751" s="161">
        <f>T751+V752+V753+V754+V758+V762+V768+V769+V770+V774</f>
        <v>0</v>
      </c>
      <c r="X751" s="342"/>
      <c r="Y751" s="342"/>
      <c r="Z751" s="342"/>
    </row>
    <row r="752" spans="1:26" ht="15" customHeight="1">
      <c r="A752" s="153">
        <v>742</v>
      </c>
      <c r="B752" s="153">
        <f t="shared" si="265"/>
        <v>4</v>
      </c>
      <c r="C752" s="154">
        <v>6461</v>
      </c>
      <c r="D752" s="154" t="s">
        <v>1421</v>
      </c>
      <c r="F752" s="158" t="s">
        <v>176</v>
      </c>
      <c r="G752" s="158"/>
      <c r="H752" s="162">
        <v>6461</v>
      </c>
      <c r="I752" s="158" t="s">
        <v>176</v>
      </c>
      <c r="J752" s="158" t="s">
        <v>176</v>
      </c>
      <c r="K752" s="158" t="s">
        <v>176</v>
      </c>
      <c r="L752" s="158" t="s">
        <v>176</v>
      </c>
      <c r="M752" s="158" t="s">
        <v>176</v>
      </c>
      <c r="N752" s="158"/>
      <c r="O752" s="162" t="s">
        <v>759</v>
      </c>
      <c r="P752" s="160"/>
      <c r="R752" s="161">
        <f>P752</f>
        <v>0</v>
      </c>
      <c r="S752" s="153" t="s">
        <v>176</v>
      </c>
      <c r="T752" s="160"/>
      <c r="V752" s="161">
        <f>T752</f>
        <v>0</v>
      </c>
      <c r="X752" s="342"/>
      <c r="Y752" s="342"/>
      <c r="Z752" s="342"/>
    </row>
    <row r="753" spans="1:26" ht="15" customHeight="1">
      <c r="A753" s="153">
        <v>743</v>
      </c>
      <c r="B753" s="153">
        <f t="shared" si="265"/>
        <v>4</v>
      </c>
      <c r="C753" s="154">
        <v>6462</v>
      </c>
      <c r="D753" s="154" t="s">
        <v>1421</v>
      </c>
      <c r="F753" s="158" t="s">
        <v>176</v>
      </c>
      <c r="G753" s="158"/>
      <c r="H753" s="162">
        <v>6462</v>
      </c>
      <c r="I753" s="158" t="s">
        <v>176</v>
      </c>
      <c r="J753" s="158" t="s">
        <v>176</v>
      </c>
      <c r="K753" s="158" t="s">
        <v>176</v>
      </c>
      <c r="L753" s="158" t="s">
        <v>176</v>
      </c>
      <c r="M753" s="158" t="s">
        <v>176</v>
      </c>
      <c r="N753" s="158"/>
      <c r="O753" s="162" t="s">
        <v>760</v>
      </c>
      <c r="P753" s="160"/>
      <c r="R753" s="161">
        <f>P753</f>
        <v>0</v>
      </c>
      <c r="S753" s="153" t="s">
        <v>176</v>
      </c>
      <c r="T753" s="160"/>
      <c r="V753" s="161">
        <f>T753</f>
        <v>0</v>
      </c>
      <c r="X753" s="342"/>
      <c r="Y753" s="342"/>
      <c r="Z753" s="342"/>
    </row>
    <row r="754" spans="1:26" ht="15" customHeight="1">
      <c r="A754" s="153">
        <v>744</v>
      </c>
      <c r="B754" s="153">
        <f t="shared" si="265"/>
        <v>4</v>
      </c>
      <c r="C754" s="154">
        <v>6463</v>
      </c>
      <c r="D754" s="154" t="s">
        <v>1421</v>
      </c>
      <c r="F754" s="158" t="s">
        <v>176</v>
      </c>
      <c r="G754" s="158"/>
      <c r="H754" s="162">
        <v>6463</v>
      </c>
      <c r="I754" s="158" t="s">
        <v>176</v>
      </c>
      <c r="J754" s="158" t="s">
        <v>176</v>
      </c>
      <c r="K754" s="158" t="s">
        <v>176</v>
      </c>
      <c r="L754" s="158" t="s">
        <v>176</v>
      </c>
      <c r="M754" s="158" t="s">
        <v>176</v>
      </c>
      <c r="N754" s="158"/>
      <c r="O754" s="162" t="s">
        <v>761</v>
      </c>
      <c r="P754" s="160"/>
      <c r="R754" s="161">
        <f>P754-R755-R756-R757</f>
        <v>0</v>
      </c>
      <c r="S754" s="153" t="s">
        <v>176</v>
      </c>
      <c r="T754" s="160"/>
      <c r="V754" s="161">
        <f>T754+V755+V756+V757</f>
        <v>0</v>
      </c>
      <c r="X754" s="342"/>
      <c r="Y754" s="342"/>
      <c r="Z754" s="342"/>
    </row>
    <row r="755" spans="1:26" ht="15" hidden="1" customHeight="1">
      <c r="A755" s="153">
        <v>745</v>
      </c>
      <c r="B755" s="153">
        <f t="shared" si="265"/>
        <v>5</v>
      </c>
      <c r="C755" s="154">
        <v>64631</v>
      </c>
      <c r="F755" s="158" t="s">
        <v>176</v>
      </c>
      <c r="G755" s="158"/>
      <c r="H755" s="158"/>
      <c r="I755" s="163">
        <v>64631</v>
      </c>
      <c r="J755" s="158" t="s">
        <v>176</v>
      </c>
      <c r="K755" s="158" t="s">
        <v>176</v>
      </c>
      <c r="L755" s="158" t="s">
        <v>176</v>
      </c>
      <c r="M755" s="158" t="s">
        <v>176</v>
      </c>
      <c r="N755" s="158" t="s">
        <v>1422</v>
      </c>
      <c r="O755" s="163" t="s">
        <v>762</v>
      </c>
      <c r="P755" s="170"/>
      <c r="R755" s="171">
        <f t="shared" ref="R755:R757" si="280">P755</f>
        <v>0</v>
      </c>
      <c r="S755" s="153" t="s">
        <v>176</v>
      </c>
      <c r="T755" s="170"/>
      <c r="V755" s="171">
        <f t="shared" ref="V755:V757" si="281">T755</f>
        <v>0</v>
      </c>
      <c r="X755" s="342"/>
      <c r="Y755" s="342"/>
      <c r="Z755" s="342"/>
    </row>
    <row r="756" spans="1:26" ht="15" hidden="1" customHeight="1">
      <c r="A756" s="153">
        <v>746</v>
      </c>
      <c r="B756" s="153">
        <f t="shared" si="265"/>
        <v>5</v>
      </c>
      <c r="C756" s="154">
        <v>64632</v>
      </c>
      <c r="F756" s="158" t="s">
        <v>176</v>
      </c>
      <c r="G756" s="158"/>
      <c r="H756" s="158"/>
      <c r="I756" s="163">
        <v>64632</v>
      </c>
      <c r="J756" s="158" t="s">
        <v>176</v>
      </c>
      <c r="K756" s="158" t="s">
        <v>176</v>
      </c>
      <c r="L756" s="158" t="s">
        <v>176</v>
      </c>
      <c r="M756" s="158" t="s">
        <v>176</v>
      </c>
      <c r="N756" s="158" t="s">
        <v>1422</v>
      </c>
      <c r="O756" s="163" t="s">
        <v>763</v>
      </c>
      <c r="P756" s="170"/>
      <c r="R756" s="171">
        <f t="shared" si="280"/>
        <v>0</v>
      </c>
      <c r="S756" s="153" t="s">
        <v>176</v>
      </c>
      <c r="T756" s="170"/>
      <c r="V756" s="171">
        <f t="shared" si="281"/>
        <v>0</v>
      </c>
      <c r="X756" s="342"/>
      <c r="Y756" s="342"/>
      <c r="Z756" s="342"/>
    </row>
    <row r="757" spans="1:26" ht="15" hidden="1" customHeight="1">
      <c r="A757" s="153">
        <v>747</v>
      </c>
      <c r="B757" s="153">
        <f t="shared" si="265"/>
        <v>5</v>
      </c>
      <c r="C757" s="154">
        <v>64633</v>
      </c>
      <c r="F757" s="158" t="s">
        <v>176</v>
      </c>
      <c r="G757" s="158"/>
      <c r="H757" s="158"/>
      <c r="I757" s="163">
        <v>64633</v>
      </c>
      <c r="J757" s="158" t="s">
        <v>176</v>
      </c>
      <c r="K757" s="158" t="s">
        <v>176</v>
      </c>
      <c r="L757" s="158" t="s">
        <v>176</v>
      </c>
      <c r="M757" s="158" t="s">
        <v>176</v>
      </c>
      <c r="N757" s="158" t="s">
        <v>1422</v>
      </c>
      <c r="O757" s="163" t="s">
        <v>764</v>
      </c>
      <c r="P757" s="170"/>
      <c r="R757" s="171">
        <f t="shared" si="280"/>
        <v>0</v>
      </c>
      <c r="S757" s="153" t="s">
        <v>176</v>
      </c>
      <c r="T757" s="170"/>
      <c r="V757" s="171">
        <f t="shared" si="281"/>
        <v>0</v>
      </c>
      <c r="X757" s="342"/>
      <c r="Y757" s="342"/>
      <c r="Z757" s="342"/>
    </row>
    <row r="758" spans="1:26" ht="15" customHeight="1">
      <c r="A758" s="153">
        <v>748</v>
      </c>
      <c r="B758" s="153">
        <f t="shared" si="265"/>
        <v>4</v>
      </c>
      <c r="C758" s="154">
        <v>6464</v>
      </c>
      <c r="D758" s="154" t="s">
        <v>1421</v>
      </c>
      <c r="F758" s="158" t="s">
        <v>176</v>
      </c>
      <c r="G758" s="158"/>
      <c r="H758" s="162">
        <v>6464</v>
      </c>
      <c r="I758" s="158" t="s">
        <v>176</v>
      </c>
      <c r="J758" s="158" t="s">
        <v>176</v>
      </c>
      <c r="K758" s="158" t="s">
        <v>176</v>
      </c>
      <c r="L758" s="158" t="s">
        <v>176</v>
      </c>
      <c r="M758" s="158" t="s">
        <v>176</v>
      </c>
      <c r="N758" s="158"/>
      <c r="O758" s="162" t="s">
        <v>765</v>
      </c>
      <c r="P758" s="160"/>
      <c r="R758" s="161">
        <f>P758-R759-R760-R761</f>
        <v>0</v>
      </c>
      <c r="S758" s="153" t="s">
        <v>176</v>
      </c>
      <c r="T758" s="160"/>
      <c r="V758" s="161">
        <f>T758+V759+V760+V761</f>
        <v>0</v>
      </c>
      <c r="X758" s="342"/>
      <c r="Y758" s="342"/>
      <c r="Z758" s="342"/>
    </row>
    <row r="759" spans="1:26" ht="15" hidden="1" customHeight="1">
      <c r="A759" s="153">
        <v>749</v>
      </c>
      <c r="B759" s="153">
        <f t="shared" si="265"/>
        <v>5</v>
      </c>
      <c r="C759" s="154">
        <v>64641</v>
      </c>
      <c r="F759" s="158" t="s">
        <v>176</v>
      </c>
      <c r="G759" s="158"/>
      <c r="H759" s="158"/>
      <c r="I759" s="163">
        <v>64641</v>
      </c>
      <c r="J759" s="158" t="s">
        <v>176</v>
      </c>
      <c r="K759" s="158" t="s">
        <v>176</v>
      </c>
      <c r="L759" s="158" t="s">
        <v>176</v>
      </c>
      <c r="M759" s="158" t="s">
        <v>176</v>
      </c>
      <c r="N759" s="158" t="s">
        <v>1422</v>
      </c>
      <c r="O759" s="163" t="s">
        <v>766</v>
      </c>
      <c r="P759" s="170"/>
      <c r="R759" s="171">
        <f t="shared" ref="R759:R761" si="282">P759</f>
        <v>0</v>
      </c>
      <c r="S759" s="153" t="s">
        <v>176</v>
      </c>
      <c r="T759" s="170"/>
      <c r="V759" s="171">
        <f t="shared" ref="V759:V761" si="283">T759</f>
        <v>0</v>
      </c>
      <c r="X759" s="342"/>
      <c r="Y759" s="342"/>
      <c r="Z759" s="342"/>
    </row>
    <row r="760" spans="1:26" ht="15" hidden="1" customHeight="1">
      <c r="A760" s="153">
        <v>750</v>
      </c>
      <c r="B760" s="153">
        <f t="shared" si="265"/>
        <v>5</v>
      </c>
      <c r="C760" s="154">
        <v>64642</v>
      </c>
      <c r="F760" s="158" t="s">
        <v>176</v>
      </c>
      <c r="G760" s="158"/>
      <c r="H760" s="158"/>
      <c r="I760" s="163">
        <v>64642</v>
      </c>
      <c r="J760" s="158" t="s">
        <v>176</v>
      </c>
      <c r="K760" s="158" t="s">
        <v>176</v>
      </c>
      <c r="L760" s="158" t="s">
        <v>176</v>
      </c>
      <c r="M760" s="158" t="s">
        <v>176</v>
      </c>
      <c r="N760" s="158" t="s">
        <v>1422</v>
      </c>
      <c r="O760" s="163" t="s">
        <v>767</v>
      </c>
      <c r="P760" s="170"/>
      <c r="R760" s="171">
        <f t="shared" si="282"/>
        <v>0</v>
      </c>
      <c r="S760" s="153" t="s">
        <v>176</v>
      </c>
      <c r="T760" s="170"/>
      <c r="V760" s="171">
        <f t="shared" si="283"/>
        <v>0</v>
      </c>
      <c r="X760" s="342"/>
      <c r="Y760" s="342"/>
      <c r="Z760" s="342"/>
    </row>
    <row r="761" spans="1:26" ht="15" hidden="1" customHeight="1">
      <c r="A761" s="153">
        <v>751</v>
      </c>
      <c r="B761" s="153">
        <f t="shared" si="265"/>
        <v>5</v>
      </c>
      <c r="C761" s="154">
        <v>64648</v>
      </c>
      <c r="F761" s="158" t="s">
        <v>176</v>
      </c>
      <c r="G761" s="158"/>
      <c r="H761" s="158"/>
      <c r="I761" s="163">
        <v>64648</v>
      </c>
      <c r="J761" s="158" t="s">
        <v>176</v>
      </c>
      <c r="K761" s="158" t="s">
        <v>176</v>
      </c>
      <c r="L761" s="158" t="s">
        <v>176</v>
      </c>
      <c r="M761" s="158" t="s">
        <v>176</v>
      </c>
      <c r="N761" s="158" t="s">
        <v>1422</v>
      </c>
      <c r="O761" s="163" t="s">
        <v>768</v>
      </c>
      <c r="P761" s="170"/>
      <c r="R761" s="171">
        <f t="shared" si="282"/>
        <v>0</v>
      </c>
      <c r="S761" s="153" t="s">
        <v>176</v>
      </c>
      <c r="T761" s="170"/>
      <c r="V761" s="171">
        <f t="shared" si="283"/>
        <v>0</v>
      </c>
      <c r="X761" s="342"/>
      <c r="Y761" s="342"/>
      <c r="Z761" s="342"/>
    </row>
    <row r="762" spans="1:26" ht="15" customHeight="1">
      <c r="A762" s="153">
        <v>752</v>
      </c>
      <c r="B762" s="153">
        <f t="shared" si="265"/>
        <v>4</v>
      </c>
      <c r="C762" s="154">
        <v>6465</v>
      </c>
      <c r="D762" s="154" t="s">
        <v>1421</v>
      </c>
      <c r="F762" s="158" t="s">
        <v>176</v>
      </c>
      <c r="G762" s="158"/>
      <c r="H762" s="162">
        <v>6465</v>
      </c>
      <c r="I762" s="158" t="s">
        <v>176</v>
      </c>
      <c r="J762" s="158" t="s">
        <v>176</v>
      </c>
      <c r="K762" s="158" t="s">
        <v>176</v>
      </c>
      <c r="L762" s="158" t="s">
        <v>176</v>
      </c>
      <c r="M762" s="158" t="s">
        <v>176</v>
      </c>
      <c r="N762" s="158"/>
      <c r="O762" s="162" t="s">
        <v>769</v>
      </c>
      <c r="P762" s="160"/>
      <c r="R762" s="161">
        <f>P762-R763-R764-R765-R766-R767</f>
        <v>0</v>
      </c>
      <c r="S762" s="153" t="s">
        <v>176</v>
      </c>
      <c r="T762" s="160"/>
      <c r="V762" s="161">
        <f>T762+V763+V764+V765+V766+V767</f>
        <v>0</v>
      </c>
      <c r="X762" s="342"/>
      <c r="Y762" s="342"/>
      <c r="Z762" s="342"/>
    </row>
    <row r="763" spans="1:26" ht="15" hidden="1" customHeight="1">
      <c r="A763" s="153">
        <v>753</v>
      </c>
      <c r="B763" s="153">
        <f t="shared" si="265"/>
        <v>5</v>
      </c>
      <c r="C763" s="154">
        <v>64651</v>
      </c>
      <c r="F763" s="158" t="s">
        <v>176</v>
      </c>
      <c r="G763" s="158"/>
      <c r="H763" s="158"/>
      <c r="I763" s="163">
        <v>64651</v>
      </c>
      <c r="J763" s="158" t="s">
        <v>176</v>
      </c>
      <c r="K763" s="158" t="s">
        <v>176</v>
      </c>
      <c r="L763" s="158" t="s">
        <v>176</v>
      </c>
      <c r="M763" s="158" t="s">
        <v>176</v>
      </c>
      <c r="N763" s="158" t="s">
        <v>1422</v>
      </c>
      <c r="O763" s="163" t="s">
        <v>770</v>
      </c>
      <c r="P763" s="170"/>
      <c r="R763" s="171">
        <f t="shared" ref="R763:R767" si="284">P763</f>
        <v>0</v>
      </c>
      <c r="S763" s="153" t="s">
        <v>176</v>
      </c>
      <c r="T763" s="170"/>
      <c r="V763" s="171">
        <f t="shared" ref="V763:V767" si="285">T763</f>
        <v>0</v>
      </c>
      <c r="X763" s="342"/>
      <c r="Y763" s="342"/>
      <c r="Z763" s="342"/>
    </row>
    <row r="764" spans="1:26" ht="15" hidden="1" customHeight="1">
      <c r="A764" s="153">
        <v>754</v>
      </c>
      <c r="B764" s="153">
        <f t="shared" si="265"/>
        <v>5</v>
      </c>
      <c r="C764" s="154">
        <v>64652</v>
      </c>
      <c r="F764" s="158" t="s">
        <v>176</v>
      </c>
      <c r="G764" s="158"/>
      <c r="H764" s="158"/>
      <c r="I764" s="163">
        <v>64652</v>
      </c>
      <c r="J764" s="158" t="s">
        <v>176</v>
      </c>
      <c r="K764" s="158" t="s">
        <v>176</v>
      </c>
      <c r="L764" s="158" t="s">
        <v>176</v>
      </c>
      <c r="M764" s="158" t="s">
        <v>176</v>
      </c>
      <c r="N764" s="158" t="s">
        <v>1422</v>
      </c>
      <c r="O764" s="163" t="s">
        <v>771</v>
      </c>
      <c r="P764" s="170"/>
      <c r="R764" s="171">
        <f t="shared" si="284"/>
        <v>0</v>
      </c>
      <c r="S764" s="153" t="s">
        <v>176</v>
      </c>
      <c r="T764" s="170"/>
      <c r="V764" s="171">
        <f t="shared" si="285"/>
        <v>0</v>
      </c>
      <c r="X764" s="342"/>
      <c r="Y764" s="342"/>
      <c r="Z764" s="342"/>
    </row>
    <row r="765" spans="1:26" ht="15" hidden="1" customHeight="1">
      <c r="A765" s="153">
        <v>755</v>
      </c>
      <c r="B765" s="153">
        <f t="shared" si="265"/>
        <v>5</v>
      </c>
      <c r="C765" s="154">
        <v>64653</v>
      </c>
      <c r="F765" s="158" t="s">
        <v>176</v>
      </c>
      <c r="G765" s="158"/>
      <c r="H765" s="158"/>
      <c r="I765" s="163">
        <v>64653</v>
      </c>
      <c r="J765" s="158" t="s">
        <v>176</v>
      </c>
      <c r="K765" s="158" t="s">
        <v>176</v>
      </c>
      <c r="L765" s="158" t="s">
        <v>176</v>
      </c>
      <c r="M765" s="158" t="s">
        <v>176</v>
      </c>
      <c r="N765" s="158" t="s">
        <v>1422</v>
      </c>
      <c r="O765" s="163" t="s">
        <v>772</v>
      </c>
      <c r="P765" s="170"/>
      <c r="R765" s="171">
        <f t="shared" si="284"/>
        <v>0</v>
      </c>
      <c r="S765" s="153" t="s">
        <v>176</v>
      </c>
      <c r="T765" s="170"/>
      <c r="V765" s="171">
        <f t="shared" si="285"/>
        <v>0</v>
      </c>
      <c r="X765" s="342"/>
      <c r="Y765" s="342"/>
      <c r="Z765" s="342"/>
    </row>
    <row r="766" spans="1:26" ht="15" hidden="1" customHeight="1">
      <c r="A766" s="153">
        <v>756</v>
      </c>
      <c r="B766" s="153">
        <f t="shared" si="265"/>
        <v>5</v>
      </c>
      <c r="C766" s="154">
        <v>64654</v>
      </c>
      <c r="F766" s="158" t="s">
        <v>176</v>
      </c>
      <c r="G766" s="158"/>
      <c r="H766" s="158"/>
      <c r="I766" s="163">
        <v>64654</v>
      </c>
      <c r="J766" s="158" t="s">
        <v>176</v>
      </c>
      <c r="K766" s="158" t="s">
        <v>176</v>
      </c>
      <c r="L766" s="158" t="s">
        <v>176</v>
      </c>
      <c r="M766" s="158" t="s">
        <v>176</v>
      </c>
      <c r="N766" s="158" t="s">
        <v>1422</v>
      </c>
      <c r="O766" s="163" t="s">
        <v>773</v>
      </c>
      <c r="P766" s="170"/>
      <c r="R766" s="171">
        <f t="shared" si="284"/>
        <v>0</v>
      </c>
      <c r="S766" s="153" t="s">
        <v>176</v>
      </c>
      <c r="T766" s="170"/>
      <c r="V766" s="171">
        <f t="shared" si="285"/>
        <v>0</v>
      </c>
      <c r="X766" s="342"/>
      <c r="Y766" s="342"/>
      <c r="Z766" s="342"/>
    </row>
    <row r="767" spans="1:26" ht="15" hidden="1" customHeight="1">
      <c r="A767" s="153">
        <v>757</v>
      </c>
      <c r="B767" s="153">
        <f t="shared" si="265"/>
        <v>5</v>
      </c>
      <c r="C767" s="154">
        <v>64658</v>
      </c>
      <c r="F767" s="158" t="s">
        <v>176</v>
      </c>
      <c r="G767" s="158"/>
      <c r="H767" s="158"/>
      <c r="I767" s="163">
        <v>64658</v>
      </c>
      <c r="J767" s="158" t="s">
        <v>176</v>
      </c>
      <c r="K767" s="158" t="s">
        <v>176</v>
      </c>
      <c r="L767" s="158" t="s">
        <v>176</v>
      </c>
      <c r="M767" s="158" t="s">
        <v>176</v>
      </c>
      <c r="N767" s="158" t="s">
        <v>1422</v>
      </c>
      <c r="O767" s="163" t="s">
        <v>774</v>
      </c>
      <c r="P767" s="170"/>
      <c r="R767" s="171">
        <f t="shared" si="284"/>
        <v>0</v>
      </c>
      <c r="S767" s="153" t="s">
        <v>176</v>
      </c>
      <c r="T767" s="170"/>
      <c r="V767" s="171">
        <f t="shared" si="285"/>
        <v>0</v>
      </c>
      <c r="X767" s="342"/>
      <c r="Y767" s="342"/>
      <c r="Z767" s="342"/>
    </row>
    <row r="768" spans="1:26" ht="15" customHeight="1">
      <c r="A768" s="153">
        <v>758</v>
      </c>
      <c r="B768" s="153">
        <f t="shared" si="265"/>
        <v>4</v>
      </c>
      <c r="C768" s="154">
        <v>6466</v>
      </c>
      <c r="D768" s="154" t="s">
        <v>1421</v>
      </c>
      <c r="F768" s="158" t="s">
        <v>176</v>
      </c>
      <c r="G768" s="158"/>
      <c r="H768" s="162">
        <v>6466</v>
      </c>
      <c r="I768" s="158" t="s">
        <v>176</v>
      </c>
      <c r="J768" s="158" t="s">
        <v>176</v>
      </c>
      <c r="K768" s="158" t="s">
        <v>176</v>
      </c>
      <c r="L768" s="158" t="s">
        <v>176</v>
      </c>
      <c r="M768" s="158" t="s">
        <v>176</v>
      </c>
      <c r="N768" s="158"/>
      <c r="O768" s="162" t="s">
        <v>775</v>
      </c>
      <c r="P768" s="160"/>
      <c r="R768" s="161">
        <f>P768</f>
        <v>0</v>
      </c>
      <c r="S768" s="153" t="s">
        <v>176</v>
      </c>
      <c r="T768" s="160"/>
      <c r="V768" s="161">
        <f>T768</f>
        <v>0</v>
      </c>
      <c r="X768" s="342"/>
      <c r="Y768" s="342"/>
      <c r="Z768" s="342"/>
    </row>
    <row r="769" spans="1:26" ht="15" customHeight="1">
      <c r="A769" s="153">
        <v>759</v>
      </c>
      <c r="B769" s="153">
        <f t="shared" si="265"/>
        <v>4</v>
      </c>
      <c r="C769" s="154">
        <v>6467</v>
      </c>
      <c r="D769" s="154" t="s">
        <v>1421</v>
      </c>
      <c r="F769" s="158" t="s">
        <v>176</v>
      </c>
      <c r="G769" s="158"/>
      <c r="H769" s="162">
        <v>6467</v>
      </c>
      <c r="I769" s="158" t="s">
        <v>176</v>
      </c>
      <c r="J769" s="158" t="s">
        <v>176</v>
      </c>
      <c r="K769" s="158" t="s">
        <v>176</v>
      </c>
      <c r="L769" s="158" t="s">
        <v>176</v>
      </c>
      <c r="M769" s="158" t="s">
        <v>176</v>
      </c>
      <c r="N769" s="158"/>
      <c r="O769" s="162" t="s">
        <v>776</v>
      </c>
      <c r="P769" s="160"/>
      <c r="R769" s="161">
        <f>P769</f>
        <v>0</v>
      </c>
      <c r="S769" s="153" t="s">
        <v>176</v>
      </c>
      <c r="T769" s="160"/>
      <c r="V769" s="161">
        <f>T769</f>
        <v>0</v>
      </c>
      <c r="X769" s="342"/>
      <c r="Y769" s="342"/>
      <c r="Z769" s="342"/>
    </row>
    <row r="770" spans="1:26" ht="15" customHeight="1">
      <c r="A770" s="153">
        <v>760</v>
      </c>
      <c r="B770" s="153">
        <f t="shared" si="265"/>
        <v>4</v>
      </c>
      <c r="C770" s="154">
        <v>6468</v>
      </c>
      <c r="D770" s="154" t="s">
        <v>1421</v>
      </c>
      <c r="F770" s="158" t="s">
        <v>176</v>
      </c>
      <c r="G770" s="158"/>
      <c r="H770" s="162">
        <v>6468</v>
      </c>
      <c r="I770" s="158" t="s">
        <v>176</v>
      </c>
      <c r="J770" s="158" t="s">
        <v>176</v>
      </c>
      <c r="K770" s="158" t="s">
        <v>176</v>
      </c>
      <c r="L770" s="158" t="s">
        <v>176</v>
      </c>
      <c r="M770" s="158" t="s">
        <v>176</v>
      </c>
      <c r="N770" s="158"/>
      <c r="O770" s="162" t="s">
        <v>777</v>
      </c>
      <c r="P770" s="160"/>
      <c r="R770" s="161">
        <f>P770-R771-R772-R773</f>
        <v>0</v>
      </c>
      <c r="S770" s="153" t="s">
        <v>176</v>
      </c>
      <c r="T770" s="160"/>
      <c r="V770" s="161">
        <f>T770+V771+V772+V773</f>
        <v>0</v>
      </c>
      <c r="X770" s="342"/>
      <c r="Y770" s="342"/>
      <c r="Z770" s="342"/>
    </row>
    <row r="771" spans="1:26" ht="15" customHeight="1">
      <c r="A771" s="153">
        <v>761</v>
      </c>
      <c r="B771" s="153">
        <f t="shared" si="265"/>
        <v>5</v>
      </c>
      <c r="C771" s="154">
        <v>64681</v>
      </c>
      <c r="D771" s="154" t="s">
        <v>1421</v>
      </c>
      <c r="F771" s="158" t="s">
        <v>176</v>
      </c>
      <c r="G771" s="158"/>
      <c r="H771" s="158" t="s">
        <v>176</v>
      </c>
      <c r="I771" s="163">
        <v>64681</v>
      </c>
      <c r="J771" s="158" t="s">
        <v>176</v>
      </c>
      <c r="K771" s="158" t="s">
        <v>176</v>
      </c>
      <c r="L771" s="158" t="s">
        <v>176</v>
      </c>
      <c r="M771" s="158" t="s">
        <v>176</v>
      </c>
      <c r="N771" s="158"/>
      <c r="O771" s="163" t="s">
        <v>778</v>
      </c>
      <c r="P771" s="160"/>
      <c r="R771" s="171">
        <f t="shared" ref="R771:R773" si="286">P771</f>
        <v>0</v>
      </c>
      <c r="S771" s="153" t="s">
        <v>176</v>
      </c>
      <c r="T771" s="160"/>
      <c r="V771" s="171">
        <f t="shared" ref="V771:V773" si="287">T771</f>
        <v>0</v>
      </c>
      <c r="X771" s="342"/>
      <c r="Y771" s="342"/>
      <c r="Z771" s="342"/>
    </row>
    <row r="772" spans="1:26" ht="15" customHeight="1">
      <c r="A772" s="153">
        <v>762</v>
      </c>
      <c r="B772" s="153">
        <f t="shared" si="265"/>
        <v>5</v>
      </c>
      <c r="C772" s="154">
        <v>64682</v>
      </c>
      <c r="D772" s="154" t="s">
        <v>1421</v>
      </c>
      <c r="F772" s="158" t="s">
        <v>176</v>
      </c>
      <c r="G772" s="158"/>
      <c r="H772" s="158" t="s">
        <v>176</v>
      </c>
      <c r="I772" s="163">
        <v>64682</v>
      </c>
      <c r="J772" s="158" t="s">
        <v>176</v>
      </c>
      <c r="K772" s="158" t="s">
        <v>176</v>
      </c>
      <c r="L772" s="158" t="s">
        <v>176</v>
      </c>
      <c r="M772" s="158" t="s">
        <v>176</v>
      </c>
      <c r="N772" s="158"/>
      <c r="O772" s="163" t="s">
        <v>779</v>
      </c>
      <c r="P772" s="160"/>
      <c r="R772" s="171">
        <f t="shared" si="286"/>
        <v>0</v>
      </c>
      <c r="S772" s="153" t="s">
        <v>176</v>
      </c>
      <c r="T772" s="160"/>
      <c r="V772" s="171">
        <f t="shared" si="287"/>
        <v>0</v>
      </c>
      <c r="X772" s="342"/>
      <c r="Y772" s="342"/>
      <c r="Z772" s="342"/>
    </row>
    <row r="773" spans="1:26" ht="15" customHeight="1">
      <c r="A773" s="153">
        <v>763</v>
      </c>
      <c r="B773" s="153">
        <f t="shared" si="265"/>
        <v>5</v>
      </c>
      <c r="C773" s="154">
        <v>64688</v>
      </c>
      <c r="D773" s="154" t="s">
        <v>1421</v>
      </c>
      <c r="F773" s="158" t="s">
        <v>176</v>
      </c>
      <c r="G773" s="158"/>
      <c r="H773" s="158" t="s">
        <v>176</v>
      </c>
      <c r="I773" s="163">
        <v>64688</v>
      </c>
      <c r="J773" s="158" t="s">
        <v>176</v>
      </c>
      <c r="K773" s="158" t="s">
        <v>176</v>
      </c>
      <c r="L773" s="158" t="s">
        <v>176</v>
      </c>
      <c r="M773" s="158" t="s">
        <v>176</v>
      </c>
      <c r="N773" s="158"/>
      <c r="O773" s="163" t="s">
        <v>777</v>
      </c>
      <c r="P773" s="160"/>
      <c r="R773" s="171">
        <f t="shared" si="286"/>
        <v>0</v>
      </c>
      <c r="S773" s="153" t="s">
        <v>176</v>
      </c>
      <c r="T773" s="160"/>
      <c r="V773" s="171">
        <f t="shared" si="287"/>
        <v>0</v>
      </c>
      <c r="X773" s="342"/>
      <c r="Y773" s="342"/>
      <c r="Z773" s="342"/>
    </row>
    <row r="774" spans="1:26" ht="15" customHeight="1">
      <c r="A774" s="153">
        <v>764</v>
      </c>
      <c r="B774" s="153">
        <f t="shared" si="265"/>
        <v>4</v>
      </c>
      <c r="C774" s="154">
        <v>6469</v>
      </c>
      <c r="D774" s="154" t="s">
        <v>1421</v>
      </c>
      <c r="F774" s="158" t="s">
        <v>176</v>
      </c>
      <c r="G774" s="158"/>
      <c r="H774" s="162">
        <v>6469</v>
      </c>
      <c r="I774" s="158" t="s">
        <v>176</v>
      </c>
      <c r="J774" s="158" t="s">
        <v>176</v>
      </c>
      <c r="K774" s="158" t="s">
        <v>176</v>
      </c>
      <c r="L774" s="158" t="s">
        <v>176</v>
      </c>
      <c r="M774" s="158" t="s">
        <v>176</v>
      </c>
      <c r="N774" s="158"/>
      <c r="O774" s="162" t="s">
        <v>780</v>
      </c>
      <c r="P774" s="160"/>
      <c r="R774" s="161">
        <f>P774</f>
        <v>0</v>
      </c>
      <c r="S774" s="153" t="s">
        <v>176</v>
      </c>
      <c r="T774" s="160"/>
      <c r="V774" s="161">
        <f>T774</f>
        <v>0</v>
      </c>
      <c r="X774" s="342"/>
      <c r="Y774" s="342"/>
      <c r="Z774" s="342"/>
    </row>
    <row r="775" spans="1:26" ht="15" customHeight="1">
      <c r="A775" s="153">
        <v>765</v>
      </c>
      <c r="B775" s="153">
        <f t="shared" si="265"/>
        <v>3</v>
      </c>
      <c r="C775" s="154">
        <v>647</v>
      </c>
      <c r="D775" s="154" t="s">
        <v>1421</v>
      </c>
      <c r="F775" s="158" t="s">
        <v>176</v>
      </c>
      <c r="G775" s="159">
        <v>647</v>
      </c>
      <c r="H775" s="158" t="s">
        <v>176</v>
      </c>
      <c r="I775" s="158" t="s">
        <v>176</v>
      </c>
      <c r="J775" s="158" t="s">
        <v>176</v>
      </c>
      <c r="K775" s="158" t="s">
        <v>176</v>
      </c>
      <c r="L775" s="158" t="s">
        <v>176</v>
      </c>
      <c r="M775" s="158" t="s">
        <v>176</v>
      </c>
      <c r="N775" s="158"/>
      <c r="O775" s="159" t="s">
        <v>781</v>
      </c>
      <c r="P775" s="160"/>
      <c r="R775" s="161">
        <f>P775</f>
        <v>0</v>
      </c>
      <c r="S775" s="153" t="s">
        <v>176</v>
      </c>
      <c r="T775" s="160"/>
      <c r="V775" s="161">
        <f>T775</f>
        <v>0</v>
      </c>
      <c r="X775" s="342"/>
      <c r="Y775" s="342"/>
      <c r="Z775" s="342"/>
    </row>
    <row r="776" spans="1:26" ht="15" customHeight="1">
      <c r="A776" s="153">
        <v>766</v>
      </c>
      <c r="B776" s="153">
        <f t="shared" si="265"/>
        <v>3</v>
      </c>
      <c r="C776" s="154">
        <v>648</v>
      </c>
      <c r="D776" s="154" t="s">
        <v>1421</v>
      </c>
      <c r="F776" s="158" t="s">
        <v>176</v>
      </c>
      <c r="G776" s="159">
        <v>648</v>
      </c>
      <c r="H776" s="158" t="s">
        <v>176</v>
      </c>
      <c r="I776" s="158" t="s">
        <v>176</v>
      </c>
      <c r="J776" s="158" t="s">
        <v>176</v>
      </c>
      <c r="K776" s="158" t="s">
        <v>176</v>
      </c>
      <c r="L776" s="158" t="s">
        <v>176</v>
      </c>
      <c r="M776" s="158" t="s">
        <v>176</v>
      </c>
      <c r="N776" s="158"/>
      <c r="O776" s="159" t="s">
        <v>782</v>
      </c>
      <c r="P776" s="160"/>
      <c r="R776" s="161">
        <f>P776-SUM(R777:R888)</f>
        <v>0</v>
      </c>
      <c r="S776" s="153" t="s">
        <v>176</v>
      </c>
      <c r="T776" s="160"/>
      <c r="V776" s="161">
        <f>T776+V777+V786+V800+V873+V879+V886</f>
        <v>0</v>
      </c>
      <c r="X776" s="342"/>
      <c r="Y776" s="342"/>
      <c r="Z776" s="342"/>
    </row>
    <row r="777" spans="1:26" ht="15" hidden="1" customHeight="1">
      <c r="A777" s="153">
        <v>767</v>
      </c>
      <c r="B777" s="153">
        <f t="shared" si="265"/>
        <v>4</v>
      </c>
      <c r="C777" s="154">
        <v>6481</v>
      </c>
      <c r="F777" s="158" t="s">
        <v>176</v>
      </c>
      <c r="G777" s="158"/>
      <c r="H777" s="162">
        <v>6481</v>
      </c>
      <c r="I777" s="158" t="s">
        <v>176</v>
      </c>
      <c r="J777" s="158" t="s">
        <v>176</v>
      </c>
      <c r="K777" s="158" t="s">
        <v>176</v>
      </c>
      <c r="L777" s="158" t="s">
        <v>176</v>
      </c>
      <c r="M777" s="158" t="s">
        <v>176</v>
      </c>
      <c r="N777" s="158" t="s">
        <v>1422</v>
      </c>
      <c r="O777" s="162" t="s">
        <v>783</v>
      </c>
      <c r="P777" s="170"/>
      <c r="R777" s="171">
        <f>P777-R778-R779-R780-R781-R782-R783-R784-R785</f>
        <v>0</v>
      </c>
      <c r="S777" s="153" t="s">
        <v>176</v>
      </c>
      <c r="T777" s="170"/>
      <c r="V777" s="171">
        <f>T777+V778+V779</f>
        <v>0</v>
      </c>
      <c r="X777" s="342"/>
      <c r="Y777" s="342"/>
      <c r="Z777" s="342"/>
    </row>
    <row r="778" spans="1:26" ht="15" hidden="1" customHeight="1">
      <c r="A778" s="153">
        <v>768</v>
      </c>
      <c r="B778" s="153">
        <f t="shared" si="265"/>
        <v>5</v>
      </c>
      <c r="C778" s="154">
        <v>64811</v>
      </c>
      <c r="F778" s="158" t="s">
        <v>176</v>
      </c>
      <c r="G778" s="158"/>
      <c r="H778" s="158" t="s">
        <v>176</v>
      </c>
      <c r="I778" s="163">
        <v>64811</v>
      </c>
      <c r="J778" s="158" t="s">
        <v>176</v>
      </c>
      <c r="K778" s="158" t="s">
        <v>176</v>
      </c>
      <c r="L778" s="158" t="s">
        <v>176</v>
      </c>
      <c r="M778" s="158" t="s">
        <v>176</v>
      </c>
      <c r="N778" s="158" t="s">
        <v>1422</v>
      </c>
      <c r="O778" s="163" t="s">
        <v>784</v>
      </c>
      <c r="P778" s="170"/>
      <c r="R778" s="171">
        <f>P778</f>
        <v>0</v>
      </c>
      <c r="S778" s="153" t="s">
        <v>176</v>
      </c>
      <c r="T778" s="170"/>
      <c r="V778" s="171">
        <f>T778</f>
        <v>0</v>
      </c>
      <c r="X778" s="342"/>
      <c r="Y778" s="342"/>
      <c r="Z778" s="342"/>
    </row>
    <row r="779" spans="1:26" ht="15" hidden="1" customHeight="1">
      <c r="A779" s="153">
        <v>769</v>
      </c>
      <c r="B779" s="153">
        <f t="shared" si="265"/>
        <v>5</v>
      </c>
      <c r="C779" s="154">
        <v>64812</v>
      </c>
      <c r="F779" s="158" t="s">
        <v>176</v>
      </c>
      <c r="G779" s="158"/>
      <c r="H779" s="158" t="s">
        <v>176</v>
      </c>
      <c r="I779" s="163">
        <v>64812</v>
      </c>
      <c r="J779" s="158" t="s">
        <v>176</v>
      </c>
      <c r="K779" s="158" t="s">
        <v>176</v>
      </c>
      <c r="L779" s="158" t="s">
        <v>176</v>
      </c>
      <c r="M779" s="158" t="s">
        <v>176</v>
      </c>
      <c r="N779" s="158" t="s">
        <v>1422</v>
      </c>
      <c r="O779" s="163" t="s">
        <v>785</v>
      </c>
      <c r="P779" s="170"/>
      <c r="R779" s="171">
        <f>P779-R780-R781-R782-R783-R784-R785</f>
        <v>0</v>
      </c>
      <c r="S779" s="153" t="s">
        <v>176</v>
      </c>
      <c r="T779" s="170"/>
      <c r="V779" s="171">
        <f>T779+V780+V781+V782+V783+V784+V785</f>
        <v>0</v>
      </c>
      <c r="X779" s="342"/>
      <c r="Y779" s="342"/>
      <c r="Z779" s="342"/>
    </row>
    <row r="780" spans="1:26" ht="15" hidden="1" customHeight="1">
      <c r="A780" s="153">
        <v>770</v>
      </c>
      <c r="B780" s="153">
        <f t="shared" ref="B780:B843" si="288">LEN(C780)</f>
        <v>6</v>
      </c>
      <c r="C780" s="154">
        <v>648121</v>
      </c>
      <c r="F780" s="158" t="s">
        <v>176</v>
      </c>
      <c r="G780" s="158"/>
      <c r="H780" s="158" t="s">
        <v>176</v>
      </c>
      <c r="I780" s="158" t="s">
        <v>176</v>
      </c>
      <c r="J780" s="165">
        <v>648121</v>
      </c>
      <c r="K780" s="158" t="s">
        <v>176</v>
      </c>
      <c r="L780" s="158" t="s">
        <v>176</v>
      </c>
      <c r="M780" s="158" t="s">
        <v>176</v>
      </c>
      <c r="N780" s="158" t="s">
        <v>1422</v>
      </c>
      <c r="O780" s="165" t="s">
        <v>786</v>
      </c>
      <c r="P780" s="170"/>
      <c r="R780" s="161">
        <f t="shared" ref="R780:R785" si="289">P780</f>
        <v>0</v>
      </c>
      <c r="S780" s="153" t="s">
        <v>176</v>
      </c>
      <c r="T780" s="170"/>
      <c r="V780" s="161">
        <f t="shared" ref="V780:V785" si="290">T780</f>
        <v>0</v>
      </c>
      <c r="X780" s="342"/>
      <c r="Y780" s="342"/>
      <c r="Z780" s="342"/>
    </row>
    <row r="781" spans="1:26" ht="15" hidden="1" customHeight="1">
      <c r="A781" s="153">
        <v>771</v>
      </c>
      <c r="B781" s="153">
        <f t="shared" si="288"/>
        <v>6</v>
      </c>
      <c r="C781" s="154">
        <v>648122</v>
      </c>
      <c r="F781" s="158" t="s">
        <v>176</v>
      </c>
      <c r="G781" s="158"/>
      <c r="H781" s="158" t="s">
        <v>176</v>
      </c>
      <c r="I781" s="158" t="s">
        <v>176</v>
      </c>
      <c r="J781" s="165">
        <v>648122</v>
      </c>
      <c r="K781" s="158" t="s">
        <v>176</v>
      </c>
      <c r="L781" s="158" t="s">
        <v>176</v>
      </c>
      <c r="M781" s="158" t="s">
        <v>176</v>
      </c>
      <c r="N781" s="158" t="s">
        <v>1422</v>
      </c>
      <c r="O781" s="165" t="s">
        <v>787</v>
      </c>
      <c r="P781" s="170"/>
      <c r="R781" s="161">
        <f t="shared" si="289"/>
        <v>0</v>
      </c>
      <c r="S781" s="153" t="s">
        <v>176</v>
      </c>
      <c r="T781" s="170"/>
      <c r="V781" s="161">
        <f t="shared" si="290"/>
        <v>0</v>
      </c>
      <c r="X781" s="342"/>
      <c r="Y781" s="342"/>
      <c r="Z781" s="342"/>
    </row>
    <row r="782" spans="1:26" ht="15" hidden="1" customHeight="1">
      <c r="A782" s="153">
        <v>772</v>
      </c>
      <c r="B782" s="153">
        <f t="shared" si="288"/>
        <v>6</v>
      </c>
      <c r="C782" s="154">
        <v>648123</v>
      </c>
      <c r="F782" s="158" t="s">
        <v>176</v>
      </c>
      <c r="G782" s="158"/>
      <c r="H782" s="158" t="s">
        <v>176</v>
      </c>
      <c r="I782" s="158" t="s">
        <v>176</v>
      </c>
      <c r="J782" s="165">
        <v>648123</v>
      </c>
      <c r="K782" s="158" t="s">
        <v>176</v>
      </c>
      <c r="L782" s="158" t="s">
        <v>176</v>
      </c>
      <c r="M782" s="158" t="s">
        <v>176</v>
      </c>
      <c r="N782" s="158" t="s">
        <v>1422</v>
      </c>
      <c r="O782" s="165" t="s">
        <v>788</v>
      </c>
      <c r="P782" s="170"/>
      <c r="R782" s="161">
        <f t="shared" si="289"/>
        <v>0</v>
      </c>
      <c r="S782" s="153" t="s">
        <v>176</v>
      </c>
      <c r="T782" s="170"/>
      <c r="V782" s="161">
        <f t="shared" si="290"/>
        <v>0</v>
      </c>
      <c r="X782" s="342"/>
      <c r="Y782" s="342"/>
      <c r="Z782" s="342"/>
    </row>
    <row r="783" spans="1:26" ht="15" hidden="1" customHeight="1">
      <c r="A783" s="153">
        <v>773</v>
      </c>
      <c r="B783" s="153">
        <f t="shared" si="288"/>
        <v>6</v>
      </c>
      <c r="C783" s="154">
        <v>648124</v>
      </c>
      <c r="F783" s="158" t="s">
        <v>176</v>
      </c>
      <c r="G783" s="158"/>
      <c r="H783" s="158" t="s">
        <v>176</v>
      </c>
      <c r="I783" s="158" t="s">
        <v>176</v>
      </c>
      <c r="J783" s="165">
        <v>648124</v>
      </c>
      <c r="K783" s="158" t="s">
        <v>176</v>
      </c>
      <c r="L783" s="158" t="s">
        <v>176</v>
      </c>
      <c r="M783" s="158" t="s">
        <v>176</v>
      </c>
      <c r="N783" s="158" t="s">
        <v>1422</v>
      </c>
      <c r="O783" s="165" t="s">
        <v>789</v>
      </c>
      <c r="P783" s="170"/>
      <c r="R783" s="161">
        <f t="shared" si="289"/>
        <v>0</v>
      </c>
      <c r="S783" s="153" t="s">
        <v>176</v>
      </c>
      <c r="T783" s="170"/>
      <c r="V783" s="161">
        <f t="shared" si="290"/>
        <v>0</v>
      </c>
      <c r="X783" s="342"/>
      <c r="Y783" s="342"/>
      <c r="Z783" s="342"/>
    </row>
    <row r="784" spans="1:26" ht="15" hidden="1" customHeight="1">
      <c r="A784" s="153">
        <v>774</v>
      </c>
      <c r="B784" s="153">
        <f t="shared" si="288"/>
        <v>6</v>
      </c>
      <c r="C784" s="154">
        <v>648125</v>
      </c>
      <c r="F784" s="158" t="s">
        <v>176</v>
      </c>
      <c r="G784" s="158"/>
      <c r="H784" s="158" t="s">
        <v>176</v>
      </c>
      <c r="I784" s="158" t="s">
        <v>176</v>
      </c>
      <c r="J784" s="165">
        <v>648125</v>
      </c>
      <c r="K784" s="158" t="s">
        <v>176</v>
      </c>
      <c r="L784" s="158" t="s">
        <v>176</v>
      </c>
      <c r="M784" s="158" t="s">
        <v>176</v>
      </c>
      <c r="N784" s="158" t="s">
        <v>1422</v>
      </c>
      <c r="O784" s="165" t="s">
        <v>790</v>
      </c>
      <c r="P784" s="170"/>
      <c r="R784" s="161">
        <f t="shared" si="289"/>
        <v>0</v>
      </c>
      <c r="S784" s="153" t="s">
        <v>176</v>
      </c>
      <c r="T784" s="170"/>
      <c r="V784" s="161">
        <f t="shared" si="290"/>
        <v>0</v>
      </c>
      <c r="X784" s="342"/>
      <c r="Y784" s="342"/>
      <c r="Z784" s="342"/>
    </row>
    <row r="785" spans="1:26" ht="15" hidden="1" customHeight="1">
      <c r="A785" s="153">
        <v>775</v>
      </c>
      <c r="B785" s="153">
        <f t="shared" si="288"/>
        <v>6</v>
      </c>
      <c r="C785" s="154">
        <v>648128</v>
      </c>
      <c r="F785" s="158" t="s">
        <v>176</v>
      </c>
      <c r="G785" s="158"/>
      <c r="H785" s="158" t="s">
        <v>176</v>
      </c>
      <c r="I785" s="158" t="s">
        <v>176</v>
      </c>
      <c r="J785" s="165">
        <v>648128</v>
      </c>
      <c r="K785" s="158" t="s">
        <v>176</v>
      </c>
      <c r="L785" s="158" t="s">
        <v>176</v>
      </c>
      <c r="M785" s="158" t="s">
        <v>176</v>
      </c>
      <c r="N785" s="158" t="s">
        <v>1422</v>
      </c>
      <c r="O785" s="165" t="s">
        <v>791</v>
      </c>
      <c r="P785" s="170"/>
      <c r="R785" s="161">
        <f t="shared" si="289"/>
        <v>0</v>
      </c>
      <c r="S785" s="153" t="s">
        <v>176</v>
      </c>
      <c r="T785" s="170"/>
      <c r="V785" s="161">
        <f t="shared" si="290"/>
        <v>0</v>
      </c>
      <c r="X785" s="342"/>
      <c r="Y785" s="342"/>
      <c r="Z785" s="342"/>
    </row>
    <row r="786" spans="1:26" ht="15" hidden="1" customHeight="1">
      <c r="A786" s="153">
        <v>776</v>
      </c>
      <c r="B786" s="153">
        <f t="shared" si="288"/>
        <v>4</v>
      </c>
      <c r="C786" s="154">
        <v>6482</v>
      </c>
      <c r="F786" s="158" t="s">
        <v>176</v>
      </c>
      <c r="G786" s="158"/>
      <c r="H786" s="162">
        <v>6482</v>
      </c>
      <c r="I786" s="158" t="s">
        <v>176</v>
      </c>
      <c r="J786" s="158" t="s">
        <v>176</v>
      </c>
      <c r="K786" s="158" t="s">
        <v>176</v>
      </c>
      <c r="L786" s="158" t="s">
        <v>176</v>
      </c>
      <c r="M786" s="158" t="s">
        <v>176</v>
      </c>
      <c r="N786" s="158" t="s">
        <v>1422</v>
      </c>
      <c r="O786" s="162" t="s">
        <v>792</v>
      </c>
      <c r="P786" s="170"/>
      <c r="R786" s="171">
        <f>P786-R787-R788-R789-R790-R791-R792-R793-R794-R795-R796-R797-R798-R799</f>
        <v>0</v>
      </c>
      <c r="S786" s="153" t="s">
        <v>176</v>
      </c>
      <c r="T786" s="170"/>
      <c r="V786" s="171">
        <f>T786+V787+V790+V791+V795+V796+V799</f>
        <v>0</v>
      </c>
      <c r="X786" s="342"/>
      <c r="Y786" s="342"/>
      <c r="Z786" s="342"/>
    </row>
    <row r="787" spans="1:26" ht="15" hidden="1" customHeight="1">
      <c r="A787" s="153">
        <v>777</v>
      </c>
      <c r="B787" s="153">
        <f t="shared" si="288"/>
        <v>5</v>
      </c>
      <c r="C787" s="154">
        <v>64821</v>
      </c>
      <c r="F787" s="158" t="s">
        <v>176</v>
      </c>
      <c r="G787" s="158"/>
      <c r="H787" s="158" t="s">
        <v>176</v>
      </c>
      <c r="I787" s="163">
        <v>64821</v>
      </c>
      <c r="J787" s="158" t="s">
        <v>176</v>
      </c>
      <c r="K787" s="158" t="s">
        <v>176</v>
      </c>
      <c r="L787" s="158" t="s">
        <v>176</v>
      </c>
      <c r="M787" s="158" t="s">
        <v>176</v>
      </c>
      <c r="N787" s="158" t="s">
        <v>1422</v>
      </c>
      <c r="O787" s="163" t="s">
        <v>793</v>
      </c>
      <c r="P787" s="170"/>
      <c r="R787" s="171">
        <f>P787-R788-R789</f>
        <v>0</v>
      </c>
      <c r="S787" s="153" t="s">
        <v>176</v>
      </c>
      <c r="T787" s="170"/>
      <c r="V787" s="171">
        <f>T787+V788+V789</f>
        <v>0</v>
      </c>
      <c r="X787" s="342"/>
      <c r="Y787" s="342"/>
      <c r="Z787" s="342"/>
    </row>
    <row r="788" spans="1:26" ht="15" hidden="1" customHeight="1">
      <c r="A788" s="153">
        <v>778</v>
      </c>
      <c r="B788" s="153">
        <f t="shared" si="288"/>
        <v>6</v>
      </c>
      <c r="C788" s="154">
        <v>648211</v>
      </c>
      <c r="F788" s="158" t="s">
        <v>176</v>
      </c>
      <c r="G788" s="158"/>
      <c r="H788" s="158" t="s">
        <v>176</v>
      </c>
      <c r="I788" s="158" t="s">
        <v>176</v>
      </c>
      <c r="J788" s="165">
        <v>648211</v>
      </c>
      <c r="K788" s="158" t="s">
        <v>176</v>
      </c>
      <c r="L788" s="158" t="s">
        <v>176</v>
      </c>
      <c r="M788" s="158" t="s">
        <v>176</v>
      </c>
      <c r="N788" s="158" t="s">
        <v>1422</v>
      </c>
      <c r="O788" s="165" t="s">
        <v>794</v>
      </c>
      <c r="P788" s="170"/>
      <c r="R788" s="161">
        <f t="shared" ref="R788:R789" si="291">P788</f>
        <v>0</v>
      </c>
      <c r="S788" s="153" t="s">
        <v>176</v>
      </c>
      <c r="T788" s="170"/>
      <c r="V788" s="161">
        <f t="shared" ref="V788:V789" si="292">T788</f>
        <v>0</v>
      </c>
      <c r="X788" s="342"/>
      <c r="Y788" s="342"/>
      <c r="Z788" s="342"/>
    </row>
    <row r="789" spans="1:26" ht="15" hidden="1" customHeight="1">
      <c r="A789" s="153">
        <v>779</v>
      </c>
      <c r="B789" s="153">
        <f t="shared" si="288"/>
        <v>6</v>
      </c>
      <c r="C789" s="154">
        <v>648212</v>
      </c>
      <c r="F789" s="158" t="s">
        <v>176</v>
      </c>
      <c r="G789" s="158"/>
      <c r="H789" s="158" t="s">
        <v>176</v>
      </c>
      <c r="I789" s="158" t="s">
        <v>176</v>
      </c>
      <c r="J789" s="165">
        <v>648212</v>
      </c>
      <c r="K789" s="158" t="s">
        <v>176</v>
      </c>
      <c r="L789" s="158" t="s">
        <v>176</v>
      </c>
      <c r="M789" s="158" t="s">
        <v>176</v>
      </c>
      <c r="N789" s="158" t="s">
        <v>1422</v>
      </c>
      <c r="O789" s="165" t="s">
        <v>795</v>
      </c>
      <c r="P789" s="170"/>
      <c r="R789" s="161">
        <f t="shared" si="291"/>
        <v>0</v>
      </c>
      <c r="S789" s="153" t="s">
        <v>176</v>
      </c>
      <c r="T789" s="170"/>
      <c r="V789" s="161">
        <f t="shared" si="292"/>
        <v>0</v>
      </c>
      <c r="X789" s="342"/>
      <c r="Y789" s="342"/>
      <c r="Z789" s="342"/>
    </row>
    <row r="790" spans="1:26" ht="15" hidden="1" customHeight="1">
      <c r="A790" s="153">
        <v>780</v>
      </c>
      <c r="B790" s="153">
        <f t="shared" si="288"/>
        <v>5</v>
      </c>
      <c r="C790" s="154">
        <v>64822</v>
      </c>
      <c r="F790" s="158" t="s">
        <v>176</v>
      </c>
      <c r="G790" s="158"/>
      <c r="H790" s="158" t="s">
        <v>176</v>
      </c>
      <c r="I790" s="163">
        <v>64822</v>
      </c>
      <c r="J790" s="158" t="s">
        <v>176</v>
      </c>
      <c r="K790" s="158" t="s">
        <v>176</v>
      </c>
      <c r="L790" s="158" t="s">
        <v>176</v>
      </c>
      <c r="M790" s="158" t="s">
        <v>176</v>
      </c>
      <c r="N790" s="158" t="s">
        <v>1422</v>
      </c>
      <c r="O790" s="163" t="s">
        <v>796</v>
      </c>
      <c r="P790" s="170"/>
      <c r="R790" s="171">
        <f>P790</f>
        <v>0</v>
      </c>
      <c r="S790" s="153" t="s">
        <v>176</v>
      </c>
      <c r="T790" s="170"/>
      <c r="V790" s="171">
        <f>T790</f>
        <v>0</v>
      </c>
      <c r="X790" s="342"/>
      <c r="Y790" s="342"/>
      <c r="Z790" s="342"/>
    </row>
    <row r="791" spans="1:26" ht="15" hidden="1" customHeight="1">
      <c r="A791" s="153">
        <v>781</v>
      </c>
      <c r="B791" s="153">
        <f t="shared" si="288"/>
        <v>5</v>
      </c>
      <c r="C791" s="154">
        <v>64823</v>
      </c>
      <c r="F791" s="158" t="s">
        <v>176</v>
      </c>
      <c r="G791" s="158"/>
      <c r="H791" s="158" t="s">
        <v>176</v>
      </c>
      <c r="I791" s="163">
        <v>64823</v>
      </c>
      <c r="J791" s="158" t="s">
        <v>176</v>
      </c>
      <c r="K791" s="158" t="s">
        <v>176</v>
      </c>
      <c r="L791" s="158" t="s">
        <v>176</v>
      </c>
      <c r="M791" s="158" t="s">
        <v>176</v>
      </c>
      <c r="N791" s="158" t="s">
        <v>1422</v>
      </c>
      <c r="O791" s="163" t="s">
        <v>797</v>
      </c>
      <c r="P791" s="170"/>
      <c r="R791" s="171">
        <f>P791-R792-R793-R794</f>
        <v>0</v>
      </c>
      <c r="S791" s="153" t="s">
        <v>176</v>
      </c>
      <c r="T791" s="170"/>
      <c r="V791" s="171">
        <f>T791+V792+V793+V794</f>
        <v>0</v>
      </c>
      <c r="X791" s="342"/>
      <c r="Y791" s="342"/>
      <c r="Z791" s="342"/>
    </row>
    <row r="792" spans="1:26" ht="15" hidden="1" customHeight="1">
      <c r="A792" s="153">
        <v>782</v>
      </c>
      <c r="B792" s="153">
        <f t="shared" si="288"/>
        <v>6</v>
      </c>
      <c r="C792" s="154">
        <v>648231</v>
      </c>
      <c r="F792" s="158" t="s">
        <v>176</v>
      </c>
      <c r="G792" s="158"/>
      <c r="H792" s="158" t="s">
        <v>176</v>
      </c>
      <c r="I792" s="158" t="s">
        <v>176</v>
      </c>
      <c r="J792" s="165">
        <v>648231</v>
      </c>
      <c r="K792" s="158" t="s">
        <v>176</v>
      </c>
      <c r="L792" s="158" t="s">
        <v>176</v>
      </c>
      <c r="M792" s="158" t="s">
        <v>176</v>
      </c>
      <c r="N792" s="158" t="s">
        <v>1422</v>
      </c>
      <c r="O792" s="165" t="s">
        <v>798</v>
      </c>
      <c r="P792" s="170"/>
      <c r="R792" s="161">
        <f t="shared" ref="R792:R794" si="293">P792</f>
        <v>0</v>
      </c>
      <c r="S792" s="153" t="s">
        <v>176</v>
      </c>
      <c r="T792" s="170"/>
      <c r="V792" s="161">
        <f t="shared" ref="V792:V794" si="294">T792</f>
        <v>0</v>
      </c>
      <c r="X792" s="342"/>
      <c r="Y792" s="342"/>
      <c r="Z792" s="342"/>
    </row>
    <row r="793" spans="1:26" ht="15" hidden="1" customHeight="1">
      <c r="A793" s="153">
        <v>783</v>
      </c>
      <c r="B793" s="153">
        <f t="shared" si="288"/>
        <v>6</v>
      </c>
      <c r="C793" s="154">
        <v>648232</v>
      </c>
      <c r="F793" s="158" t="s">
        <v>176</v>
      </c>
      <c r="G793" s="158"/>
      <c r="H793" s="158" t="s">
        <v>176</v>
      </c>
      <c r="I793" s="158" t="s">
        <v>176</v>
      </c>
      <c r="J793" s="165">
        <v>648232</v>
      </c>
      <c r="K793" s="158" t="s">
        <v>176</v>
      </c>
      <c r="L793" s="158" t="s">
        <v>176</v>
      </c>
      <c r="M793" s="158" t="s">
        <v>176</v>
      </c>
      <c r="N793" s="158" t="s">
        <v>1422</v>
      </c>
      <c r="O793" s="165" t="s">
        <v>799</v>
      </c>
      <c r="P793" s="170"/>
      <c r="R793" s="161">
        <f t="shared" si="293"/>
        <v>0</v>
      </c>
      <c r="S793" s="153" t="s">
        <v>176</v>
      </c>
      <c r="T793" s="170"/>
      <c r="V793" s="161">
        <f t="shared" si="294"/>
        <v>0</v>
      </c>
      <c r="X793" s="342"/>
      <c r="Y793" s="342"/>
      <c r="Z793" s="342"/>
    </row>
    <row r="794" spans="1:26" ht="15" hidden="1" customHeight="1">
      <c r="A794" s="153">
        <v>784</v>
      </c>
      <c r="B794" s="153">
        <f t="shared" si="288"/>
        <v>6</v>
      </c>
      <c r="C794" s="154">
        <v>648238</v>
      </c>
      <c r="F794" s="158" t="s">
        <v>176</v>
      </c>
      <c r="G794" s="158"/>
      <c r="H794" s="158" t="s">
        <v>176</v>
      </c>
      <c r="I794" s="158" t="s">
        <v>176</v>
      </c>
      <c r="J794" s="165">
        <v>648238</v>
      </c>
      <c r="K794" s="158" t="s">
        <v>176</v>
      </c>
      <c r="L794" s="158" t="s">
        <v>176</v>
      </c>
      <c r="M794" s="158" t="s">
        <v>176</v>
      </c>
      <c r="N794" s="158" t="s">
        <v>1422</v>
      </c>
      <c r="O794" s="165" t="s">
        <v>800</v>
      </c>
      <c r="P794" s="170"/>
      <c r="R794" s="161">
        <f t="shared" si="293"/>
        <v>0</v>
      </c>
      <c r="S794" s="153" t="s">
        <v>176</v>
      </c>
      <c r="T794" s="170"/>
      <c r="V794" s="161">
        <f t="shared" si="294"/>
        <v>0</v>
      </c>
      <c r="X794" s="342"/>
      <c r="Y794" s="342"/>
      <c r="Z794" s="342"/>
    </row>
    <row r="795" spans="1:26" ht="15" hidden="1" customHeight="1">
      <c r="A795" s="153">
        <v>785</v>
      </c>
      <c r="B795" s="153">
        <f t="shared" si="288"/>
        <v>5</v>
      </c>
      <c r="C795" s="154">
        <v>64824</v>
      </c>
      <c r="F795" s="158" t="s">
        <v>176</v>
      </c>
      <c r="G795" s="158"/>
      <c r="H795" s="158" t="s">
        <v>176</v>
      </c>
      <c r="I795" s="163">
        <v>64824</v>
      </c>
      <c r="J795" s="158" t="s">
        <v>176</v>
      </c>
      <c r="K795" s="158" t="s">
        <v>176</v>
      </c>
      <c r="L795" s="158" t="s">
        <v>176</v>
      </c>
      <c r="M795" s="158" t="s">
        <v>176</v>
      </c>
      <c r="N795" s="158" t="s">
        <v>1422</v>
      </c>
      <c r="O795" s="163" t="s">
        <v>801</v>
      </c>
      <c r="P795" s="170"/>
      <c r="R795" s="171">
        <f>P795</f>
        <v>0</v>
      </c>
      <c r="S795" s="153" t="s">
        <v>176</v>
      </c>
      <c r="T795" s="170"/>
      <c r="V795" s="171">
        <f>T795</f>
        <v>0</v>
      </c>
      <c r="X795" s="342"/>
      <c r="Y795" s="342"/>
      <c r="Z795" s="342"/>
    </row>
    <row r="796" spans="1:26" ht="15" hidden="1" customHeight="1">
      <c r="A796" s="153">
        <v>786</v>
      </c>
      <c r="B796" s="153">
        <f t="shared" si="288"/>
        <v>5</v>
      </c>
      <c r="C796" s="154">
        <v>64825</v>
      </c>
      <c r="F796" s="158" t="s">
        <v>176</v>
      </c>
      <c r="G796" s="158"/>
      <c r="H796" s="158" t="s">
        <v>176</v>
      </c>
      <c r="I796" s="163">
        <v>64825</v>
      </c>
      <c r="J796" s="158" t="s">
        <v>176</v>
      </c>
      <c r="K796" s="158" t="s">
        <v>176</v>
      </c>
      <c r="L796" s="158" t="s">
        <v>176</v>
      </c>
      <c r="M796" s="158" t="s">
        <v>176</v>
      </c>
      <c r="N796" s="158" t="s">
        <v>1422</v>
      </c>
      <c r="O796" s="163" t="s">
        <v>802</v>
      </c>
      <c r="P796" s="170"/>
      <c r="R796" s="171">
        <f>P796-R797-R798</f>
        <v>0</v>
      </c>
      <c r="S796" s="153" t="s">
        <v>176</v>
      </c>
      <c r="T796" s="170"/>
      <c r="V796" s="171">
        <f>T796+V797+V798</f>
        <v>0</v>
      </c>
      <c r="X796" s="342"/>
      <c r="Y796" s="342"/>
      <c r="Z796" s="342"/>
    </row>
    <row r="797" spans="1:26" ht="15" hidden="1" customHeight="1">
      <c r="A797" s="153">
        <v>787</v>
      </c>
      <c r="B797" s="153">
        <f t="shared" si="288"/>
        <v>6</v>
      </c>
      <c r="C797" s="154">
        <v>648251</v>
      </c>
      <c r="F797" s="158" t="s">
        <v>176</v>
      </c>
      <c r="G797" s="158"/>
      <c r="H797" s="158" t="s">
        <v>176</v>
      </c>
      <c r="I797" s="158" t="s">
        <v>176</v>
      </c>
      <c r="J797" s="165">
        <v>648251</v>
      </c>
      <c r="K797" s="158" t="s">
        <v>176</v>
      </c>
      <c r="L797" s="158" t="s">
        <v>176</v>
      </c>
      <c r="M797" s="158" t="s">
        <v>176</v>
      </c>
      <c r="N797" s="158" t="s">
        <v>1422</v>
      </c>
      <c r="O797" s="165" t="s">
        <v>803</v>
      </c>
      <c r="P797" s="170"/>
      <c r="R797" s="161">
        <f t="shared" ref="R797:R798" si="295">P797</f>
        <v>0</v>
      </c>
      <c r="S797" s="153" t="s">
        <v>176</v>
      </c>
      <c r="T797" s="170"/>
      <c r="V797" s="161">
        <f t="shared" ref="V797:V798" si="296">T797</f>
        <v>0</v>
      </c>
      <c r="X797" s="342"/>
      <c r="Y797" s="342"/>
      <c r="Z797" s="342"/>
    </row>
    <row r="798" spans="1:26" ht="15" hidden="1" customHeight="1">
      <c r="A798" s="153">
        <v>788</v>
      </c>
      <c r="B798" s="153">
        <f t="shared" si="288"/>
        <v>6</v>
      </c>
      <c r="C798" s="154">
        <v>648258</v>
      </c>
      <c r="F798" s="158" t="s">
        <v>176</v>
      </c>
      <c r="G798" s="158"/>
      <c r="H798" s="158" t="s">
        <v>176</v>
      </c>
      <c r="I798" s="158" t="s">
        <v>176</v>
      </c>
      <c r="J798" s="165">
        <v>648258</v>
      </c>
      <c r="K798" s="158" t="s">
        <v>176</v>
      </c>
      <c r="L798" s="158" t="s">
        <v>176</v>
      </c>
      <c r="M798" s="158" t="s">
        <v>176</v>
      </c>
      <c r="N798" s="158" t="s">
        <v>1422</v>
      </c>
      <c r="O798" s="165" t="s">
        <v>804</v>
      </c>
      <c r="P798" s="170"/>
      <c r="R798" s="161">
        <f t="shared" si="295"/>
        <v>0</v>
      </c>
      <c r="S798" s="153" t="s">
        <v>176</v>
      </c>
      <c r="T798" s="170"/>
      <c r="V798" s="161">
        <f t="shared" si="296"/>
        <v>0</v>
      </c>
      <c r="X798" s="342"/>
      <c r="Y798" s="342"/>
      <c r="Z798" s="342"/>
    </row>
    <row r="799" spans="1:26" ht="15" hidden="1" customHeight="1">
      <c r="A799" s="153">
        <v>789</v>
      </c>
      <c r="B799" s="153">
        <f t="shared" si="288"/>
        <v>5</v>
      </c>
      <c r="C799" s="154">
        <v>64828</v>
      </c>
      <c r="F799" s="158" t="s">
        <v>176</v>
      </c>
      <c r="G799" s="158"/>
      <c r="H799" s="158" t="s">
        <v>176</v>
      </c>
      <c r="I799" s="163">
        <v>64828</v>
      </c>
      <c r="J799" s="158" t="s">
        <v>176</v>
      </c>
      <c r="K799" s="158" t="s">
        <v>176</v>
      </c>
      <c r="L799" s="158" t="s">
        <v>176</v>
      </c>
      <c r="M799" s="158" t="s">
        <v>176</v>
      </c>
      <c r="N799" s="158" t="s">
        <v>1422</v>
      </c>
      <c r="O799" s="163" t="s">
        <v>805</v>
      </c>
      <c r="P799" s="170"/>
      <c r="R799" s="171">
        <f>P799</f>
        <v>0</v>
      </c>
      <c r="S799" s="153" t="s">
        <v>176</v>
      </c>
      <c r="T799" s="170"/>
      <c r="V799" s="171">
        <f>T799</f>
        <v>0</v>
      </c>
      <c r="X799" s="342"/>
      <c r="Y799" s="342"/>
      <c r="Z799" s="342"/>
    </row>
    <row r="800" spans="1:26" ht="15" hidden="1" customHeight="1">
      <c r="A800" s="153">
        <v>790</v>
      </c>
      <c r="B800" s="153">
        <f t="shared" si="288"/>
        <v>4</v>
      </c>
      <c r="C800" s="154">
        <v>6483</v>
      </c>
      <c r="F800" s="158" t="s">
        <v>176</v>
      </c>
      <c r="G800" s="158"/>
      <c r="H800" s="162">
        <v>6483</v>
      </c>
      <c r="I800" s="158" t="s">
        <v>176</v>
      </c>
      <c r="J800" s="158" t="s">
        <v>176</v>
      </c>
      <c r="K800" s="158" t="s">
        <v>176</v>
      </c>
      <c r="L800" s="158" t="s">
        <v>176</v>
      </c>
      <c r="M800" s="158" t="s">
        <v>176</v>
      </c>
      <c r="N800" s="158" t="s">
        <v>1422</v>
      </c>
      <c r="O800" s="162" t="s">
        <v>806</v>
      </c>
      <c r="P800" s="170"/>
      <c r="R800" s="171">
        <f>P800-R801-R802-R803-R804-R805-R806-R807-R808-R809-R810-R811-R812-R813-R814-R815-R816-R817-R818-R819-R820-R821-R822-R823-R824-R825-R826-R827-R828-R829-R830-R831-R832-R833-R834-R835-R836-R837-R838-R839-R840-R841-R842-R843-R844-R845-R846-R847-R848-R849-R850-R851-R852-R853-R854-R855-R856-R857-R858-R859-R860-R861-R862-R863-R864-R865-R866-R867-R868-R869-R870-R871-R872</f>
        <v>0</v>
      </c>
      <c r="S800" s="153" t="s">
        <v>176</v>
      </c>
      <c r="T800" s="170"/>
      <c r="V800" s="171">
        <f>T800+V801+V858+V859+V867+V871+V872</f>
        <v>0</v>
      </c>
      <c r="X800" s="342"/>
      <c r="Y800" s="342"/>
      <c r="Z800" s="342"/>
    </row>
    <row r="801" spans="1:26" ht="15" hidden="1" customHeight="1">
      <c r="A801" s="153">
        <v>791</v>
      </c>
      <c r="B801" s="153">
        <f t="shared" si="288"/>
        <v>5</v>
      </c>
      <c r="C801" s="154">
        <v>64831</v>
      </c>
      <c r="F801" s="158" t="s">
        <v>176</v>
      </c>
      <c r="G801" s="158"/>
      <c r="H801" s="158" t="s">
        <v>176</v>
      </c>
      <c r="I801" s="163">
        <v>64831</v>
      </c>
      <c r="J801" s="158" t="s">
        <v>176</v>
      </c>
      <c r="K801" s="158" t="s">
        <v>176</v>
      </c>
      <c r="L801" s="158" t="s">
        <v>176</v>
      </c>
      <c r="M801" s="158" t="s">
        <v>176</v>
      </c>
      <c r="N801" s="158" t="s">
        <v>1422</v>
      </c>
      <c r="O801" s="163" t="s">
        <v>807</v>
      </c>
      <c r="P801" s="170"/>
      <c r="R801" s="171">
        <f>P801-R802-R803-R804-R805-R806-R807-R808-R809-R810-R811-R812-R813-R814-R815-R816-R817-R818-R819-R820-R821-R822-R823-R824-R825-R826-R827-R828-R829-R830-R831-R832-R833-R834-R835-R836-R837-R838-R839-R840-R841-R842-R843-R844-R845-R846-R847-R848-R849-R850-R851-R852-R853-R854-R855-R856-R857</f>
        <v>0</v>
      </c>
      <c r="S801" s="153" t="s">
        <v>176</v>
      </c>
      <c r="T801" s="170"/>
      <c r="V801" s="171">
        <f>T801+V802+V810+V817+V822+V823+V848+V854+V855</f>
        <v>0</v>
      </c>
      <c r="X801" s="342"/>
      <c r="Y801" s="342"/>
      <c r="Z801" s="342"/>
    </row>
    <row r="802" spans="1:26" ht="15" hidden="1" customHeight="1">
      <c r="A802" s="153">
        <v>792</v>
      </c>
      <c r="B802" s="153">
        <f t="shared" si="288"/>
        <v>6</v>
      </c>
      <c r="C802" s="154">
        <v>648311</v>
      </c>
      <c r="F802" s="158" t="s">
        <v>176</v>
      </c>
      <c r="G802" s="158"/>
      <c r="H802" s="158" t="s">
        <v>176</v>
      </c>
      <c r="I802" s="158" t="s">
        <v>176</v>
      </c>
      <c r="J802" s="165">
        <v>648311</v>
      </c>
      <c r="K802" s="158" t="s">
        <v>176</v>
      </c>
      <c r="L802" s="158" t="s">
        <v>176</v>
      </c>
      <c r="M802" s="158" t="s">
        <v>176</v>
      </c>
      <c r="N802" s="158" t="s">
        <v>1422</v>
      </c>
      <c r="O802" s="165" t="s">
        <v>808</v>
      </c>
      <c r="P802" s="170"/>
      <c r="R802" s="171">
        <f>P802-R803-R804-R805-R806-R807-R808-R809</f>
        <v>0</v>
      </c>
      <c r="S802" s="153" t="s">
        <v>176</v>
      </c>
      <c r="T802" s="170"/>
      <c r="V802" s="171">
        <f>T802+V803+V807+V808+V809</f>
        <v>0</v>
      </c>
      <c r="X802" s="342"/>
      <c r="Y802" s="342"/>
      <c r="Z802" s="342"/>
    </row>
    <row r="803" spans="1:26" ht="15" hidden="1" customHeight="1">
      <c r="A803" s="153">
        <v>793</v>
      </c>
      <c r="B803" s="153">
        <f t="shared" si="288"/>
        <v>7</v>
      </c>
      <c r="C803" s="154">
        <v>6483111</v>
      </c>
      <c r="F803" s="158" t="s">
        <v>176</v>
      </c>
      <c r="G803" s="158"/>
      <c r="H803" s="158" t="s">
        <v>176</v>
      </c>
      <c r="I803" s="158" t="s">
        <v>176</v>
      </c>
      <c r="J803" s="158" t="s">
        <v>176</v>
      </c>
      <c r="K803" s="166">
        <v>6483111</v>
      </c>
      <c r="L803" s="158" t="s">
        <v>176</v>
      </c>
      <c r="M803" s="158" t="s">
        <v>176</v>
      </c>
      <c r="N803" s="158" t="s">
        <v>1422</v>
      </c>
      <c r="O803" s="166" t="s">
        <v>809</v>
      </c>
      <c r="P803" s="170"/>
      <c r="R803" s="171">
        <f>P803-R804-R805-R806</f>
        <v>0</v>
      </c>
      <c r="S803" s="153" t="s">
        <v>176</v>
      </c>
      <c r="T803" s="170"/>
      <c r="V803" s="171">
        <f>T803+V804+V805+V806</f>
        <v>0</v>
      </c>
      <c r="X803" s="342"/>
      <c r="Y803" s="342"/>
      <c r="Z803" s="342"/>
    </row>
    <row r="804" spans="1:26" ht="15" hidden="1" customHeight="1">
      <c r="A804" s="153">
        <v>794</v>
      </c>
      <c r="B804" s="153">
        <f t="shared" si="288"/>
        <v>8</v>
      </c>
      <c r="C804" s="154">
        <v>64831111</v>
      </c>
      <c r="F804" s="158" t="s">
        <v>176</v>
      </c>
      <c r="G804" s="158"/>
      <c r="H804" s="158" t="s">
        <v>176</v>
      </c>
      <c r="I804" s="158" t="s">
        <v>176</v>
      </c>
      <c r="J804" s="158" t="s">
        <v>176</v>
      </c>
      <c r="K804" s="158" t="s">
        <v>176</v>
      </c>
      <c r="L804" s="167">
        <v>64831111</v>
      </c>
      <c r="M804" s="158" t="s">
        <v>176</v>
      </c>
      <c r="N804" s="158" t="s">
        <v>1422</v>
      </c>
      <c r="O804" s="167" t="s">
        <v>810</v>
      </c>
      <c r="P804" s="170"/>
      <c r="R804" s="161">
        <f>P804</f>
        <v>0</v>
      </c>
      <c r="S804" s="153" t="s">
        <v>176</v>
      </c>
      <c r="T804" s="170"/>
      <c r="V804" s="161">
        <f>R804</f>
        <v>0</v>
      </c>
      <c r="X804" s="342"/>
      <c r="Y804" s="342"/>
      <c r="Z804" s="342"/>
    </row>
    <row r="805" spans="1:26" ht="15" hidden="1" customHeight="1">
      <c r="A805" s="153">
        <v>795</v>
      </c>
      <c r="B805" s="153">
        <f t="shared" si="288"/>
        <v>8</v>
      </c>
      <c r="C805" s="154">
        <v>64831112</v>
      </c>
      <c r="F805" s="158" t="s">
        <v>176</v>
      </c>
      <c r="G805" s="158"/>
      <c r="H805" s="158" t="s">
        <v>176</v>
      </c>
      <c r="I805" s="158" t="s">
        <v>176</v>
      </c>
      <c r="J805" s="158" t="s">
        <v>176</v>
      </c>
      <c r="K805" s="158" t="s">
        <v>176</v>
      </c>
      <c r="L805" s="167">
        <v>64831112</v>
      </c>
      <c r="M805" s="158" t="s">
        <v>176</v>
      </c>
      <c r="N805" s="158" t="s">
        <v>1422</v>
      </c>
      <c r="O805" s="167" t="s">
        <v>811</v>
      </c>
      <c r="P805" s="170"/>
      <c r="R805" s="161">
        <f t="shared" ref="R805:R806" si="297">P805</f>
        <v>0</v>
      </c>
      <c r="S805" s="153" t="s">
        <v>176</v>
      </c>
      <c r="T805" s="170"/>
      <c r="V805" s="161">
        <f t="shared" ref="V805:V806" si="298">R805</f>
        <v>0</v>
      </c>
      <c r="X805" s="342"/>
      <c r="Y805" s="342"/>
      <c r="Z805" s="342"/>
    </row>
    <row r="806" spans="1:26" ht="15" hidden="1" customHeight="1">
      <c r="A806" s="153">
        <v>796</v>
      </c>
      <c r="B806" s="153">
        <f t="shared" si="288"/>
        <v>8</v>
      </c>
      <c r="C806" s="154">
        <v>64831118</v>
      </c>
      <c r="F806" s="158" t="s">
        <v>176</v>
      </c>
      <c r="G806" s="158"/>
      <c r="H806" s="158" t="s">
        <v>176</v>
      </c>
      <c r="I806" s="158" t="s">
        <v>176</v>
      </c>
      <c r="J806" s="158" t="s">
        <v>176</v>
      </c>
      <c r="K806" s="158" t="s">
        <v>176</v>
      </c>
      <c r="L806" s="167">
        <v>64831118</v>
      </c>
      <c r="M806" s="158" t="s">
        <v>176</v>
      </c>
      <c r="N806" s="158" t="s">
        <v>1422</v>
      </c>
      <c r="O806" s="167" t="s">
        <v>812</v>
      </c>
      <c r="P806" s="170"/>
      <c r="R806" s="161">
        <f t="shared" si="297"/>
        <v>0</v>
      </c>
      <c r="S806" s="153" t="s">
        <v>176</v>
      </c>
      <c r="T806" s="170"/>
      <c r="V806" s="161">
        <f t="shared" si="298"/>
        <v>0</v>
      </c>
      <c r="X806" s="342"/>
      <c r="Y806" s="342"/>
      <c r="Z806" s="342"/>
    </row>
    <row r="807" spans="1:26" ht="15" hidden="1" customHeight="1">
      <c r="A807" s="153">
        <v>797</v>
      </c>
      <c r="B807" s="153">
        <f t="shared" si="288"/>
        <v>7</v>
      </c>
      <c r="C807" s="154">
        <v>6483112</v>
      </c>
      <c r="F807" s="158" t="s">
        <v>176</v>
      </c>
      <c r="G807" s="158"/>
      <c r="H807" s="158" t="s">
        <v>176</v>
      </c>
      <c r="I807" s="158" t="s">
        <v>176</v>
      </c>
      <c r="J807" s="158" t="s">
        <v>176</v>
      </c>
      <c r="K807" s="166">
        <v>6483112</v>
      </c>
      <c r="L807" s="158" t="s">
        <v>176</v>
      </c>
      <c r="M807" s="158" t="s">
        <v>176</v>
      </c>
      <c r="N807" s="158" t="s">
        <v>1422</v>
      </c>
      <c r="O807" s="166" t="s">
        <v>813</v>
      </c>
      <c r="P807" s="170"/>
      <c r="R807" s="171">
        <f>P807</f>
        <v>0</v>
      </c>
      <c r="S807" s="153" t="s">
        <v>176</v>
      </c>
      <c r="T807" s="170"/>
      <c r="V807" s="171">
        <f>T807</f>
        <v>0</v>
      </c>
      <c r="X807" s="342"/>
      <c r="Y807" s="342"/>
      <c r="Z807" s="342"/>
    </row>
    <row r="808" spans="1:26" ht="15" hidden="1" customHeight="1">
      <c r="A808" s="153">
        <v>798</v>
      </c>
      <c r="B808" s="153">
        <f t="shared" si="288"/>
        <v>7</v>
      </c>
      <c r="C808" s="154">
        <v>6483113</v>
      </c>
      <c r="F808" s="158" t="s">
        <v>176</v>
      </c>
      <c r="G808" s="158"/>
      <c r="H808" s="158" t="s">
        <v>176</v>
      </c>
      <c r="I808" s="158" t="s">
        <v>176</v>
      </c>
      <c r="J808" s="158" t="s">
        <v>176</v>
      </c>
      <c r="K808" s="166">
        <v>6483113</v>
      </c>
      <c r="L808" s="158" t="s">
        <v>176</v>
      </c>
      <c r="M808" s="158" t="s">
        <v>176</v>
      </c>
      <c r="N808" s="158" t="s">
        <v>1422</v>
      </c>
      <c r="O808" s="166" t="s">
        <v>585</v>
      </c>
      <c r="P808" s="170"/>
      <c r="R808" s="171">
        <f t="shared" ref="R808:R809" si="299">P808</f>
        <v>0</v>
      </c>
      <c r="S808" s="153" t="s">
        <v>176</v>
      </c>
      <c r="T808" s="170"/>
      <c r="V808" s="171">
        <f t="shared" ref="V808:V809" si="300">T808</f>
        <v>0</v>
      </c>
      <c r="X808" s="342"/>
      <c r="Y808" s="342"/>
      <c r="Z808" s="342"/>
    </row>
    <row r="809" spans="1:26" ht="15" hidden="1" customHeight="1">
      <c r="A809" s="153">
        <v>799</v>
      </c>
      <c r="B809" s="153">
        <f t="shared" si="288"/>
        <v>7</v>
      </c>
      <c r="C809" s="154">
        <v>6483118</v>
      </c>
      <c r="F809" s="158" t="s">
        <v>176</v>
      </c>
      <c r="G809" s="158"/>
      <c r="H809" s="158" t="s">
        <v>176</v>
      </c>
      <c r="I809" s="158" t="s">
        <v>176</v>
      </c>
      <c r="J809" s="158" t="s">
        <v>176</v>
      </c>
      <c r="K809" s="166">
        <v>6483118</v>
      </c>
      <c r="L809" s="158" t="s">
        <v>176</v>
      </c>
      <c r="M809" s="158" t="s">
        <v>176</v>
      </c>
      <c r="N809" s="158" t="s">
        <v>1422</v>
      </c>
      <c r="O809" s="166" t="s">
        <v>814</v>
      </c>
      <c r="P809" s="170"/>
      <c r="R809" s="171">
        <f t="shared" si="299"/>
        <v>0</v>
      </c>
      <c r="S809" s="153" t="s">
        <v>176</v>
      </c>
      <c r="T809" s="170"/>
      <c r="V809" s="171">
        <f t="shared" si="300"/>
        <v>0</v>
      </c>
      <c r="X809" s="342"/>
      <c r="Y809" s="342"/>
      <c r="Z809" s="342"/>
    </row>
    <row r="810" spans="1:26" ht="15" hidden="1" customHeight="1">
      <c r="A810" s="153">
        <v>800</v>
      </c>
      <c r="B810" s="153">
        <f t="shared" si="288"/>
        <v>6</v>
      </c>
      <c r="C810" s="154">
        <v>648312</v>
      </c>
      <c r="F810" s="158" t="s">
        <v>176</v>
      </c>
      <c r="G810" s="158"/>
      <c r="H810" s="158" t="s">
        <v>176</v>
      </c>
      <c r="I810" s="158" t="s">
        <v>176</v>
      </c>
      <c r="J810" s="165">
        <v>648312</v>
      </c>
      <c r="K810" s="158" t="s">
        <v>176</v>
      </c>
      <c r="L810" s="158" t="s">
        <v>176</v>
      </c>
      <c r="M810" s="158" t="s">
        <v>176</v>
      </c>
      <c r="N810" s="158" t="s">
        <v>1422</v>
      </c>
      <c r="O810" s="165" t="s">
        <v>815</v>
      </c>
      <c r="P810" s="170"/>
      <c r="R810" s="171">
        <f>P810-R811-R812-R813-R814-R815-R816</f>
        <v>0</v>
      </c>
      <c r="S810" s="153" t="s">
        <v>176</v>
      </c>
      <c r="T810" s="170"/>
      <c r="V810" s="171">
        <f>T810+V811+V812+V813+V814+V815+V816</f>
        <v>0</v>
      </c>
      <c r="X810" s="342"/>
      <c r="Y810" s="342"/>
      <c r="Z810" s="342"/>
    </row>
    <row r="811" spans="1:26" ht="15" hidden="1" customHeight="1">
      <c r="A811" s="153">
        <v>801</v>
      </c>
      <c r="B811" s="153">
        <f t="shared" si="288"/>
        <v>7</v>
      </c>
      <c r="C811" s="154">
        <v>6483121</v>
      </c>
      <c r="F811" s="158" t="s">
        <v>176</v>
      </c>
      <c r="G811" s="158"/>
      <c r="H811" s="158" t="s">
        <v>176</v>
      </c>
      <c r="I811" s="158" t="s">
        <v>176</v>
      </c>
      <c r="J811" s="158" t="s">
        <v>176</v>
      </c>
      <c r="K811" s="166">
        <v>6483121</v>
      </c>
      <c r="L811" s="158" t="s">
        <v>176</v>
      </c>
      <c r="M811" s="158" t="s">
        <v>176</v>
      </c>
      <c r="N811" s="158" t="s">
        <v>1422</v>
      </c>
      <c r="O811" s="166" t="s">
        <v>392</v>
      </c>
      <c r="P811" s="170"/>
      <c r="R811" s="171">
        <f t="shared" ref="R811:R816" si="301">P811</f>
        <v>0</v>
      </c>
      <c r="S811" s="153" t="s">
        <v>176</v>
      </c>
      <c r="T811" s="170"/>
      <c r="V811" s="171">
        <f t="shared" ref="V811:V816" si="302">T811</f>
        <v>0</v>
      </c>
      <c r="X811" s="342"/>
      <c r="Y811" s="342"/>
      <c r="Z811" s="342"/>
    </row>
    <row r="812" spans="1:26" ht="15" hidden="1" customHeight="1">
      <c r="A812" s="153">
        <v>802</v>
      </c>
      <c r="B812" s="153">
        <f t="shared" si="288"/>
        <v>7</v>
      </c>
      <c r="C812" s="154">
        <v>6483122</v>
      </c>
      <c r="F812" s="158" t="s">
        <v>176</v>
      </c>
      <c r="G812" s="158"/>
      <c r="H812" s="158" t="s">
        <v>176</v>
      </c>
      <c r="I812" s="158" t="s">
        <v>176</v>
      </c>
      <c r="J812" s="158" t="s">
        <v>176</v>
      </c>
      <c r="K812" s="166">
        <v>6483122</v>
      </c>
      <c r="L812" s="158" t="s">
        <v>176</v>
      </c>
      <c r="M812" s="158" t="s">
        <v>176</v>
      </c>
      <c r="N812" s="158" t="s">
        <v>1422</v>
      </c>
      <c r="O812" s="166" t="s">
        <v>465</v>
      </c>
      <c r="P812" s="170"/>
      <c r="R812" s="171">
        <f t="shared" si="301"/>
        <v>0</v>
      </c>
      <c r="S812" s="153" t="s">
        <v>176</v>
      </c>
      <c r="T812" s="170"/>
      <c r="V812" s="171">
        <f t="shared" si="302"/>
        <v>0</v>
      </c>
      <c r="X812" s="342"/>
      <c r="Y812" s="342"/>
      <c r="Z812" s="342"/>
    </row>
    <row r="813" spans="1:26" ht="15" hidden="1" customHeight="1">
      <c r="A813" s="153">
        <v>803</v>
      </c>
      <c r="B813" s="153">
        <f t="shared" si="288"/>
        <v>7</v>
      </c>
      <c r="C813" s="154">
        <v>6483123</v>
      </c>
      <c r="F813" s="158" t="s">
        <v>176</v>
      </c>
      <c r="G813" s="158"/>
      <c r="H813" s="158" t="s">
        <v>176</v>
      </c>
      <c r="I813" s="158" t="s">
        <v>176</v>
      </c>
      <c r="J813" s="158" t="s">
        <v>176</v>
      </c>
      <c r="K813" s="166">
        <v>6483123</v>
      </c>
      <c r="L813" s="158" t="s">
        <v>176</v>
      </c>
      <c r="M813" s="158" t="s">
        <v>176</v>
      </c>
      <c r="N813" s="158" t="s">
        <v>1422</v>
      </c>
      <c r="O813" s="166" t="s">
        <v>816</v>
      </c>
      <c r="P813" s="170"/>
      <c r="R813" s="171">
        <f t="shared" si="301"/>
        <v>0</v>
      </c>
      <c r="S813" s="153" t="s">
        <v>176</v>
      </c>
      <c r="T813" s="170"/>
      <c r="V813" s="171">
        <f t="shared" si="302"/>
        <v>0</v>
      </c>
      <c r="X813" s="342"/>
      <c r="Y813" s="342"/>
      <c r="Z813" s="342"/>
    </row>
    <row r="814" spans="1:26" ht="15" hidden="1" customHeight="1">
      <c r="A814" s="153">
        <v>804</v>
      </c>
      <c r="B814" s="153">
        <f t="shared" si="288"/>
        <v>7</v>
      </c>
      <c r="C814" s="154">
        <v>6483124</v>
      </c>
      <c r="F814" s="158" t="s">
        <v>176</v>
      </c>
      <c r="G814" s="158"/>
      <c r="H814" s="158" t="s">
        <v>176</v>
      </c>
      <c r="I814" s="158" t="s">
        <v>176</v>
      </c>
      <c r="J814" s="158" t="s">
        <v>176</v>
      </c>
      <c r="K814" s="166">
        <v>6483124</v>
      </c>
      <c r="L814" s="158" t="s">
        <v>176</v>
      </c>
      <c r="M814" s="158" t="s">
        <v>176</v>
      </c>
      <c r="N814" s="158" t="s">
        <v>1422</v>
      </c>
      <c r="O814" s="166" t="s">
        <v>817</v>
      </c>
      <c r="P814" s="170"/>
      <c r="R814" s="171">
        <f t="shared" si="301"/>
        <v>0</v>
      </c>
      <c r="S814" s="153" t="s">
        <v>176</v>
      </c>
      <c r="T814" s="170"/>
      <c r="V814" s="171">
        <f t="shared" si="302"/>
        <v>0</v>
      </c>
      <c r="X814" s="342"/>
      <c r="Y814" s="342"/>
      <c r="Z814" s="342"/>
    </row>
    <row r="815" spans="1:26" ht="15" hidden="1" customHeight="1">
      <c r="A815" s="153">
        <v>805</v>
      </c>
      <c r="B815" s="153">
        <f t="shared" si="288"/>
        <v>7</v>
      </c>
      <c r="C815" s="154">
        <v>6483125</v>
      </c>
      <c r="F815" s="158" t="s">
        <v>176</v>
      </c>
      <c r="G815" s="158"/>
      <c r="H815" s="158" t="s">
        <v>176</v>
      </c>
      <c r="I815" s="158" t="s">
        <v>176</v>
      </c>
      <c r="J815" s="158" t="s">
        <v>176</v>
      </c>
      <c r="K815" s="166">
        <v>6483125</v>
      </c>
      <c r="L815" s="158" t="s">
        <v>176</v>
      </c>
      <c r="M815" s="158" t="s">
        <v>176</v>
      </c>
      <c r="N815" s="158" t="s">
        <v>1422</v>
      </c>
      <c r="O815" s="166" t="s">
        <v>818</v>
      </c>
      <c r="P815" s="170"/>
      <c r="R815" s="171">
        <f t="shared" si="301"/>
        <v>0</v>
      </c>
      <c r="S815" s="153" t="s">
        <v>176</v>
      </c>
      <c r="T815" s="170"/>
      <c r="V815" s="171">
        <f t="shared" si="302"/>
        <v>0</v>
      </c>
      <c r="X815" s="342"/>
      <c r="Y815" s="342"/>
      <c r="Z815" s="342"/>
    </row>
    <row r="816" spans="1:26" ht="15" hidden="1" customHeight="1">
      <c r="A816" s="153">
        <v>806</v>
      </c>
      <c r="B816" s="153">
        <f t="shared" si="288"/>
        <v>7</v>
      </c>
      <c r="C816" s="154">
        <v>6483128</v>
      </c>
      <c r="F816" s="158" t="s">
        <v>176</v>
      </c>
      <c r="G816" s="158"/>
      <c r="H816" s="158" t="s">
        <v>176</v>
      </c>
      <c r="I816" s="158" t="s">
        <v>176</v>
      </c>
      <c r="J816" s="158" t="s">
        <v>176</v>
      </c>
      <c r="K816" s="166">
        <v>6483128</v>
      </c>
      <c r="L816" s="158" t="s">
        <v>176</v>
      </c>
      <c r="M816" s="158" t="s">
        <v>176</v>
      </c>
      <c r="N816" s="158" t="s">
        <v>1422</v>
      </c>
      <c r="O816" s="166" t="s">
        <v>819</v>
      </c>
      <c r="P816" s="170"/>
      <c r="R816" s="171">
        <f t="shared" si="301"/>
        <v>0</v>
      </c>
      <c r="S816" s="153" t="s">
        <v>176</v>
      </c>
      <c r="T816" s="170"/>
      <c r="V816" s="171">
        <f t="shared" si="302"/>
        <v>0</v>
      </c>
      <c r="X816" s="342"/>
      <c r="Y816" s="342"/>
      <c r="Z816" s="342"/>
    </row>
    <row r="817" spans="1:26" ht="15" hidden="1" customHeight="1">
      <c r="A817" s="153">
        <v>807</v>
      </c>
      <c r="B817" s="153">
        <f t="shared" si="288"/>
        <v>6</v>
      </c>
      <c r="C817" s="154">
        <v>648313</v>
      </c>
      <c r="F817" s="158" t="s">
        <v>176</v>
      </c>
      <c r="G817" s="158"/>
      <c r="H817" s="158" t="s">
        <v>176</v>
      </c>
      <c r="I817" s="158" t="s">
        <v>176</v>
      </c>
      <c r="J817" s="165">
        <v>648313</v>
      </c>
      <c r="K817" s="158" t="s">
        <v>176</v>
      </c>
      <c r="L817" s="158" t="s">
        <v>176</v>
      </c>
      <c r="M817" s="158" t="s">
        <v>176</v>
      </c>
      <c r="N817" s="158" t="s">
        <v>1422</v>
      </c>
      <c r="O817" s="165" t="s">
        <v>820</v>
      </c>
      <c r="P817" s="170"/>
      <c r="R817" s="171">
        <f>P817-R818-R819-R820-R821</f>
        <v>0</v>
      </c>
      <c r="S817" s="153" t="s">
        <v>176</v>
      </c>
      <c r="T817" s="170"/>
      <c r="V817" s="171">
        <f>T817+V818+V819+V820+V821</f>
        <v>0</v>
      </c>
      <c r="X817" s="342"/>
      <c r="Y817" s="342"/>
      <c r="Z817" s="342"/>
    </row>
    <row r="818" spans="1:26" ht="15" hidden="1" customHeight="1">
      <c r="A818" s="153">
        <v>808</v>
      </c>
      <c r="B818" s="153">
        <f t="shared" si="288"/>
        <v>7</v>
      </c>
      <c r="C818" s="154">
        <v>6483131</v>
      </c>
      <c r="F818" s="158" t="s">
        <v>176</v>
      </c>
      <c r="G818" s="158"/>
      <c r="H818" s="158" t="s">
        <v>176</v>
      </c>
      <c r="I818" s="158" t="s">
        <v>176</v>
      </c>
      <c r="J818" s="158" t="s">
        <v>176</v>
      </c>
      <c r="K818" s="166">
        <v>6483131</v>
      </c>
      <c r="L818" s="158" t="s">
        <v>176</v>
      </c>
      <c r="M818" s="158" t="s">
        <v>176</v>
      </c>
      <c r="N818" s="158" t="s">
        <v>1422</v>
      </c>
      <c r="O818" s="166" t="s">
        <v>466</v>
      </c>
      <c r="P818" s="170"/>
      <c r="R818" s="171">
        <f t="shared" ref="R818:R821" si="303">P818</f>
        <v>0</v>
      </c>
      <c r="S818" s="153" t="s">
        <v>176</v>
      </c>
      <c r="T818" s="170"/>
      <c r="V818" s="171">
        <f t="shared" ref="V818:V821" si="304">T818</f>
        <v>0</v>
      </c>
      <c r="X818" s="342"/>
      <c r="Y818" s="342"/>
      <c r="Z818" s="342"/>
    </row>
    <row r="819" spans="1:26" ht="15" hidden="1" customHeight="1">
      <c r="A819" s="153">
        <v>809</v>
      </c>
      <c r="B819" s="153">
        <f t="shared" si="288"/>
        <v>7</v>
      </c>
      <c r="C819" s="154">
        <v>6483132</v>
      </c>
      <c r="F819" s="158" t="s">
        <v>176</v>
      </c>
      <c r="G819" s="158"/>
      <c r="H819" s="158" t="s">
        <v>176</v>
      </c>
      <c r="I819" s="158" t="s">
        <v>176</v>
      </c>
      <c r="J819" s="158" t="s">
        <v>176</v>
      </c>
      <c r="K819" s="166">
        <v>6483132</v>
      </c>
      <c r="L819" s="158" t="s">
        <v>176</v>
      </c>
      <c r="M819" s="158" t="s">
        <v>176</v>
      </c>
      <c r="N819" s="158" t="s">
        <v>1422</v>
      </c>
      <c r="O819" s="166" t="s">
        <v>467</v>
      </c>
      <c r="P819" s="170"/>
      <c r="R819" s="171">
        <f t="shared" si="303"/>
        <v>0</v>
      </c>
      <c r="S819" s="153" t="s">
        <v>176</v>
      </c>
      <c r="T819" s="170"/>
      <c r="V819" s="171">
        <f t="shared" si="304"/>
        <v>0</v>
      </c>
      <c r="X819" s="342"/>
      <c r="Y819" s="342"/>
      <c r="Z819" s="342"/>
    </row>
    <row r="820" spans="1:26" ht="15" hidden="1" customHeight="1">
      <c r="A820" s="153">
        <v>810</v>
      </c>
      <c r="B820" s="153">
        <f t="shared" si="288"/>
        <v>7</v>
      </c>
      <c r="C820" s="154">
        <v>6483133</v>
      </c>
      <c r="F820" s="158" t="s">
        <v>176</v>
      </c>
      <c r="G820" s="158"/>
      <c r="H820" s="158" t="s">
        <v>176</v>
      </c>
      <c r="I820" s="158" t="s">
        <v>176</v>
      </c>
      <c r="J820" s="158" t="s">
        <v>176</v>
      </c>
      <c r="K820" s="166">
        <v>6483133</v>
      </c>
      <c r="L820" s="158" t="s">
        <v>176</v>
      </c>
      <c r="M820" s="158" t="s">
        <v>176</v>
      </c>
      <c r="N820" s="158" t="s">
        <v>1422</v>
      </c>
      <c r="O820" s="166" t="s">
        <v>453</v>
      </c>
      <c r="P820" s="170"/>
      <c r="R820" s="171">
        <f t="shared" si="303"/>
        <v>0</v>
      </c>
      <c r="S820" s="153" t="s">
        <v>176</v>
      </c>
      <c r="T820" s="170"/>
      <c r="V820" s="171">
        <f t="shared" si="304"/>
        <v>0</v>
      </c>
      <c r="X820" s="342"/>
      <c r="Y820" s="342"/>
      <c r="Z820" s="342"/>
    </row>
    <row r="821" spans="1:26" ht="15" hidden="1" customHeight="1">
      <c r="A821" s="153">
        <v>811</v>
      </c>
      <c r="B821" s="153">
        <f t="shared" si="288"/>
        <v>7</v>
      </c>
      <c r="C821" s="154">
        <v>6483138</v>
      </c>
      <c r="F821" s="158" t="s">
        <v>176</v>
      </c>
      <c r="G821" s="158"/>
      <c r="H821" s="158" t="s">
        <v>176</v>
      </c>
      <c r="I821" s="158" t="s">
        <v>176</v>
      </c>
      <c r="J821" s="158" t="s">
        <v>176</v>
      </c>
      <c r="K821" s="166">
        <v>6483138</v>
      </c>
      <c r="L821" s="158" t="s">
        <v>176</v>
      </c>
      <c r="M821" s="158" t="s">
        <v>176</v>
      </c>
      <c r="N821" s="158" t="s">
        <v>1422</v>
      </c>
      <c r="O821" s="166" t="s">
        <v>821</v>
      </c>
      <c r="P821" s="170"/>
      <c r="R821" s="171">
        <f t="shared" si="303"/>
        <v>0</v>
      </c>
      <c r="S821" s="153" t="s">
        <v>176</v>
      </c>
      <c r="T821" s="170"/>
      <c r="V821" s="171">
        <f t="shared" si="304"/>
        <v>0</v>
      </c>
      <c r="X821" s="342"/>
      <c r="Y821" s="342"/>
      <c r="Z821" s="342"/>
    </row>
    <row r="822" spans="1:26" ht="15" hidden="1" customHeight="1">
      <c r="A822" s="153">
        <v>812</v>
      </c>
      <c r="B822" s="153">
        <f t="shared" si="288"/>
        <v>6</v>
      </c>
      <c r="C822" s="154">
        <v>648314</v>
      </c>
      <c r="F822" s="158" t="s">
        <v>176</v>
      </c>
      <c r="G822" s="158"/>
      <c r="H822" s="158" t="s">
        <v>176</v>
      </c>
      <c r="I822" s="158" t="s">
        <v>176</v>
      </c>
      <c r="J822" s="165">
        <v>648314</v>
      </c>
      <c r="K822" s="158" t="s">
        <v>176</v>
      </c>
      <c r="L822" s="158" t="s">
        <v>176</v>
      </c>
      <c r="M822" s="158" t="s">
        <v>176</v>
      </c>
      <c r="N822" s="158" t="s">
        <v>1422</v>
      </c>
      <c r="O822" s="165" t="s">
        <v>822</v>
      </c>
      <c r="P822" s="170"/>
      <c r="R822" s="171">
        <f>P822</f>
        <v>0</v>
      </c>
      <c r="S822" s="153" t="s">
        <v>176</v>
      </c>
      <c r="T822" s="170"/>
      <c r="V822" s="171">
        <f>T822</f>
        <v>0</v>
      </c>
      <c r="X822" s="342"/>
      <c r="Y822" s="342"/>
      <c r="Z822" s="342"/>
    </row>
    <row r="823" spans="1:26" ht="15" hidden="1" customHeight="1">
      <c r="A823" s="153">
        <v>813</v>
      </c>
      <c r="B823" s="153">
        <f t="shared" si="288"/>
        <v>6</v>
      </c>
      <c r="C823" s="154">
        <v>648315</v>
      </c>
      <c r="F823" s="158" t="s">
        <v>176</v>
      </c>
      <c r="G823" s="158"/>
      <c r="H823" s="158" t="s">
        <v>176</v>
      </c>
      <c r="I823" s="158" t="s">
        <v>176</v>
      </c>
      <c r="J823" s="165">
        <v>648315</v>
      </c>
      <c r="K823" s="158" t="s">
        <v>176</v>
      </c>
      <c r="L823" s="158" t="s">
        <v>176</v>
      </c>
      <c r="M823" s="158" t="s">
        <v>176</v>
      </c>
      <c r="N823" s="158" t="s">
        <v>1422</v>
      </c>
      <c r="O823" s="165" t="s">
        <v>823</v>
      </c>
      <c r="P823" s="170"/>
      <c r="R823" s="171">
        <f>P823-R824-R825-R826-R827-R828-R829-R830-R831-R832-R833-R834-R835-R836-R837-R838-R839-R840-R841-R842-R843-R844-R845-R846-R847</f>
        <v>0</v>
      </c>
      <c r="S823" s="153" t="s">
        <v>176</v>
      </c>
      <c r="T823" s="170"/>
      <c r="V823" s="171">
        <f>T823+V824+V831+V838+V842+V843+V847</f>
        <v>0</v>
      </c>
      <c r="X823" s="342"/>
      <c r="Y823" s="342"/>
      <c r="Z823" s="342"/>
    </row>
    <row r="824" spans="1:26" ht="15" hidden="1" customHeight="1">
      <c r="A824" s="153">
        <v>814</v>
      </c>
      <c r="B824" s="153">
        <f t="shared" si="288"/>
        <v>7</v>
      </c>
      <c r="C824" s="154">
        <v>6483151</v>
      </c>
      <c r="F824" s="158" t="s">
        <v>176</v>
      </c>
      <c r="G824" s="158"/>
      <c r="H824" s="158" t="s">
        <v>176</v>
      </c>
      <c r="I824" s="158" t="s">
        <v>176</v>
      </c>
      <c r="J824" s="158" t="s">
        <v>176</v>
      </c>
      <c r="K824" s="166">
        <v>6483151</v>
      </c>
      <c r="L824" s="158" t="s">
        <v>176</v>
      </c>
      <c r="M824" s="158" t="s">
        <v>176</v>
      </c>
      <c r="N824" s="158" t="s">
        <v>1422</v>
      </c>
      <c r="O824" s="166" t="s">
        <v>824</v>
      </c>
      <c r="P824" s="170"/>
      <c r="R824" s="171">
        <f>P824-R825-R826-R827-R828-R829-R830</f>
        <v>0</v>
      </c>
      <c r="S824" s="153" t="s">
        <v>176</v>
      </c>
      <c r="T824" s="170"/>
      <c r="V824" s="171">
        <f>T824+V825+V826+V827+V828+V829+V830</f>
        <v>0</v>
      </c>
      <c r="X824" s="342"/>
      <c r="Y824" s="342"/>
      <c r="Z824" s="342"/>
    </row>
    <row r="825" spans="1:26" ht="15" hidden="1" customHeight="1">
      <c r="A825" s="153">
        <v>815</v>
      </c>
      <c r="B825" s="153">
        <f t="shared" si="288"/>
        <v>8</v>
      </c>
      <c r="C825" s="154">
        <v>64831511</v>
      </c>
      <c r="F825" s="158" t="s">
        <v>176</v>
      </c>
      <c r="G825" s="158"/>
      <c r="H825" s="158" t="s">
        <v>176</v>
      </c>
      <c r="I825" s="158" t="s">
        <v>176</v>
      </c>
      <c r="J825" s="158" t="s">
        <v>176</v>
      </c>
      <c r="K825" s="158" t="s">
        <v>176</v>
      </c>
      <c r="L825" s="167">
        <v>64831511</v>
      </c>
      <c r="M825" s="158" t="s">
        <v>176</v>
      </c>
      <c r="N825" s="158" t="s">
        <v>1422</v>
      </c>
      <c r="O825" s="167" t="s">
        <v>275</v>
      </c>
      <c r="P825" s="170"/>
      <c r="R825" s="161">
        <f t="shared" ref="R825:R830" si="305">P825</f>
        <v>0</v>
      </c>
      <c r="S825" s="153" t="s">
        <v>176</v>
      </c>
      <c r="T825" s="170"/>
      <c r="V825" s="161">
        <f t="shared" ref="V825:V830" si="306">R825</f>
        <v>0</v>
      </c>
      <c r="X825" s="342"/>
      <c r="Y825" s="342"/>
      <c r="Z825" s="342"/>
    </row>
    <row r="826" spans="1:26" ht="15" hidden="1" customHeight="1">
      <c r="A826" s="153">
        <v>816</v>
      </c>
      <c r="B826" s="153">
        <f t="shared" si="288"/>
        <v>8</v>
      </c>
      <c r="C826" s="154">
        <v>64831512</v>
      </c>
      <c r="F826" s="158" t="s">
        <v>176</v>
      </c>
      <c r="G826" s="158"/>
      <c r="H826" s="158" t="s">
        <v>176</v>
      </c>
      <c r="I826" s="158" t="s">
        <v>176</v>
      </c>
      <c r="J826" s="158" t="s">
        <v>176</v>
      </c>
      <c r="K826" s="158" t="s">
        <v>176</v>
      </c>
      <c r="L826" s="167">
        <v>64831512</v>
      </c>
      <c r="M826" s="158" t="s">
        <v>176</v>
      </c>
      <c r="N826" s="158" t="s">
        <v>1422</v>
      </c>
      <c r="O826" s="167" t="s">
        <v>276</v>
      </c>
      <c r="P826" s="170"/>
      <c r="R826" s="161">
        <f t="shared" si="305"/>
        <v>0</v>
      </c>
      <c r="S826" s="153" t="s">
        <v>176</v>
      </c>
      <c r="T826" s="170"/>
      <c r="V826" s="161">
        <f t="shared" si="306"/>
        <v>0</v>
      </c>
      <c r="X826" s="342"/>
      <c r="Y826" s="342"/>
      <c r="Z826" s="342"/>
    </row>
    <row r="827" spans="1:26" ht="15" hidden="1" customHeight="1">
      <c r="A827" s="153">
        <v>817</v>
      </c>
      <c r="B827" s="153">
        <f t="shared" si="288"/>
        <v>8</v>
      </c>
      <c r="C827" s="154">
        <v>64831513</v>
      </c>
      <c r="F827" s="158" t="s">
        <v>176</v>
      </c>
      <c r="G827" s="158"/>
      <c r="H827" s="158" t="s">
        <v>176</v>
      </c>
      <c r="I827" s="158" t="s">
        <v>176</v>
      </c>
      <c r="J827" s="158" t="s">
        <v>176</v>
      </c>
      <c r="K827" s="158" t="s">
        <v>176</v>
      </c>
      <c r="L827" s="167">
        <v>64831513</v>
      </c>
      <c r="M827" s="158" t="s">
        <v>176</v>
      </c>
      <c r="N827" s="158" t="s">
        <v>1422</v>
      </c>
      <c r="O827" s="167" t="s">
        <v>678</v>
      </c>
      <c r="P827" s="170"/>
      <c r="R827" s="161">
        <f t="shared" si="305"/>
        <v>0</v>
      </c>
      <c r="S827" s="153" t="s">
        <v>176</v>
      </c>
      <c r="T827" s="170"/>
      <c r="V827" s="161">
        <f t="shared" si="306"/>
        <v>0</v>
      </c>
      <c r="X827" s="342"/>
      <c r="Y827" s="342"/>
      <c r="Z827" s="342"/>
    </row>
    <row r="828" spans="1:26" ht="15" hidden="1" customHeight="1">
      <c r="A828" s="153">
        <v>818</v>
      </c>
      <c r="B828" s="153">
        <f t="shared" si="288"/>
        <v>8</v>
      </c>
      <c r="C828" s="154">
        <v>64831514</v>
      </c>
      <c r="F828" s="158" t="s">
        <v>176</v>
      </c>
      <c r="G828" s="158"/>
      <c r="H828" s="158" t="s">
        <v>176</v>
      </c>
      <c r="I828" s="158" t="s">
        <v>176</v>
      </c>
      <c r="J828" s="158" t="s">
        <v>176</v>
      </c>
      <c r="K828" s="158" t="s">
        <v>176</v>
      </c>
      <c r="L828" s="167">
        <v>64831514</v>
      </c>
      <c r="M828" s="158" t="s">
        <v>176</v>
      </c>
      <c r="N828" s="158" t="s">
        <v>1422</v>
      </c>
      <c r="O828" s="167" t="s">
        <v>215</v>
      </c>
      <c r="P828" s="170"/>
      <c r="R828" s="161">
        <f t="shared" si="305"/>
        <v>0</v>
      </c>
      <c r="S828" s="153" t="s">
        <v>176</v>
      </c>
      <c r="T828" s="170"/>
      <c r="V828" s="161">
        <f t="shared" si="306"/>
        <v>0</v>
      </c>
      <c r="X828" s="342"/>
      <c r="Y828" s="342"/>
      <c r="Z828" s="342"/>
    </row>
    <row r="829" spans="1:26" ht="15" hidden="1" customHeight="1">
      <c r="A829" s="153">
        <v>819</v>
      </c>
      <c r="B829" s="153">
        <f t="shared" si="288"/>
        <v>8</v>
      </c>
      <c r="C829" s="154">
        <v>64831515</v>
      </c>
      <c r="F829" s="158" t="s">
        <v>176</v>
      </c>
      <c r="G829" s="158"/>
      <c r="H829" s="158" t="s">
        <v>176</v>
      </c>
      <c r="I829" s="158" t="s">
        <v>176</v>
      </c>
      <c r="J829" s="158" t="s">
        <v>176</v>
      </c>
      <c r="K829" s="158" t="s">
        <v>176</v>
      </c>
      <c r="L829" s="167">
        <v>64831515</v>
      </c>
      <c r="M829" s="158" t="s">
        <v>176</v>
      </c>
      <c r="N829" s="158" t="s">
        <v>1422</v>
      </c>
      <c r="O829" s="167" t="s">
        <v>825</v>
      </c>
      <c r="P829" s="170"/>
      <c r="R829" s="161">
        <f t="shared" si="305"/>
        <v>0</v>
      </c>
      <c r="S829" s="153" t="s">
        <v>176</v>
      </c>
      <c r="T829" s="170"/>
      <c r="V829" s="161">
        <f t="shared" si="306"/>
        <v>0</v>
      </c>
      <c r="X829" s="342"/>
      <c r="Y829" s="342"/>
      <c r="Z829" s="342"/>
    </row>
    <row r="830" spans="1:26" ht="15" hidden="1" customHeight="1">
      <c r="A830" s="153">
        <v>820</v>
      </c>
      <c r="B830" s="153">
        <f t="shared" si="288"/>
        <v>8</v>
      </c>
      <c r="C830" s="154">
        <v>64831518</v>
      </c>
      <c r="F830" s="158" t="s">
        <v>176</v>
      </c>
      <c r="G830" s="158"/>
      <c r="H830" s="158" t="s">
        <v>176</v>
      </c>
      <c r="I830" s="158" t="s">
        <v>176</v>
      </c>
      <c r="J830" s="158" t="s">
        <v>176</v>
      </c>
      <c r="K830" s="158" t="s">
        <v>176</v>
      </c>
      <c r="L830" s="167">
        <v>64831518</v>
      </c>
      <c r="M830" s="158" t="s">
        <v>176</v>
      </c>
      <c r="N830" s="158" t="s">
        <v>1422</v>
      </c>
      <c r="O830" s="167" t="s">
        <v>826</v>
      </c>
      <c r="P830" s="170"/>
      <c r="R830" s="161">
        <f t="shared" si="305"/>
        <v>0</v>
      </c>
      <c r="S830" s="153" t="s">
        <v>176</v>
      </c>
      <c r="T830" s="170"/>
      <c r="V830" s="161">
        <f t="shared" si="306"/>
        <v>0</v>
      </c>
      <c r="X830" s="342"/>
      <c r="Y830" s="342"/>
      <c r="Z830" s="342"/>
    </row>
    <row r="831" spans="1:26" ht="15" hidden="1" customHeight="1">
      <c r="A831" s="153">
        <v>821</v>
      </c>
      <c r="B831" s="153">
        <f t="shared" si="288"/>
        <v>7</v>
      </c>
      <c r="C831" s="154">
        <v>6483152</v>
      </c>
      <c r="F831" s="158" t="s">
        <v>176</v>
      </c>
      <c r="G831" s="158"/>
      <c r="H831" s="158" t="s">
        <v>176</v>
      </c>
      <c r="I831" s="158" t="s">
        <v>176</v>
      </c>
      <c r="J831" s="158" t="s">
        <v>176</v>
      </c>
      <c r="K831" s="166">
        <v>6483152</v>
      </c>
      <c r="L831" s="158" t="s">
        <v>176</v>
      </c>
      <c r="M831" s="158" t="s">
        <v>176</v>
      </c>
      <c r="N831" s="158" t="s">
        <v>1422</v>
      </c>
      <c r="O831" s="166" t="s">
        <v>827</v>
      </c>
      <c r="P831" s="170"/>
      <c r="R831" s="171">
        <f>P831-R832-R833-R834-R835-R836-R837</f>
        <v>0</v>
      </c>
      <c r="S831" s="153" t="s">
        <v>176</v>
      </c>
      <c r="T831" s="170"/>
      <c r="V831" s="171">
        <f>T831+V832+V833+V834+V835+V836+V837</f>
        <v>0</v>
      </c>
      <c r="X831" s="342"/>
      <c r="Y831" s="342"/>
      <c r="Z831" s="342"/>
    </row>
    <row r="832" spans="1:26" ht="15" hidden="1" customHeight="1">
      <c r="A832" s="153">
        <v>822</v>
      </c>
      <c r="B832" s="153">
        <f t="shared" si="288"/>
        <v>8</v>
      </c>
      <c r="C832" s="154">
        <v>64831521</v>
      </c>
      <c r="F832" s="158" t="s">
        <v>176</v>
      </c>
      <c r="G832" s="158"/>
      <c r="H832" s="158" t="s">
        <v>176</v>
      </c>
      <c r="I832" s="158" t="s">
        <v>176</v>
      </c>
      <c r="J832" s="158" t="s">
        <v>176</v>
      </c>
      <c r="K832" s="158" t="s">
        <v>176</v>
      </c>
      <c r="L832" s="167">
        <v>64831521</v>
      </c>
      <c r="M832" s="158" t="s">
        <v>176</v>
      </c>
      <c r="N832" s="158" t="s">
        <v>1422</v>
      </c>
      <c r="O832" s="167" t="s">
        <v>828</v>
      </c>
      <c r="P832" s="170"/>
      <c r="R832" s="161">
        <f t="shared" ref="R832:R837" si="307">P832</f>
        <v>0</v>
      </c>
      <c r="S832" s="153" t="s">
        <v>176</v>
      </c>
      <c r="T832" s="170"/>
      <c r="V832" s="161">
        <f t="shared" ref="V832:V837" si="308">R832</f>
        <v>0</v>
      </c>
      <c r="X832" s="342"/>
      <c r="Y832" s="342"/>
      <c r="Z832" s="342"/>
    </row>
    <row r="833" spans="1:26" ht="15" hidden="1" customHeight="1">
      <c r="A833" s="153">
        <v>823</v>
      </c>
      <c r="B833" s="153">
        <f t="shared" si="288"/>
        <v>8</v>
      </c>
      <c r="C833" s="154">
        <v>64831522</v>
      </c>
      <c r="F833" s="158" t="s">
        <v>176</v>
      </c>
      <c r="G833" s="158"/>
      <c r="H833" s="158" t="s">
        <v>176</v>
      </c>
      <c r="I833" s="158" t="s">
        <v>176</v>
      </c>
      <c r="J833" s="158" t="s">
        <v>176</v>
      </c>
      <c r="K833" s="158" t="s">
        <v>176</v>
      </c>
      <c r="L833" s="167">
        <v>64831522</v>
      </c>
      <c r="M833" s="158" t="s">
        <v>176</v>
      </c>
      <c r="N833" s="158" t="s">
        <v>1422</v>
      </c>
      <c r="O833" s="167" t="s">
        <v>829</v>
      </c>
      <c r="P833" s="170"/>
      <c r="R833" s="161">
        <f t="shared" si="307"/>
        <v>0</v>
      </c>
      <c r="S833" s="153" t="s">
        <v>176</v>
      </c>
      <c r="T833" s="170"/>
      <c r="V833" s="161">
        <f t="shared" si="308"/>
        <v>0</v>
      </c>
      <c r="X833" s="342"/>
      <c r="Y833" s="342"/>
      <c r="Z833" s="342"/>
    </row>
    <row r="834" spans="1:26" ht="15" hidden="1" customHeight="1">
      <c r="A834" s="153">
        <v>824</v>
      </c>
      <c r="B834" s="153">
        <f t="shared" si="288"/>
        <v>8</v>
      </c>
      <c r="C834" s="154">
        <v>64831523</v>
      </c>
      <c r="F834" s="158" t="s">
        <v>176</v>
      </c>
      <c r="G834" s="158"/>
      <c r="H834" s="158" t="s">
        <v>176</v>
      </c>
      <c r="I834" s="158" t="s">
        <v>176</v>
      </c>
      <c r="J834" s="158" t="s">
        <v>176</v>
      </c>
      <c r="K834" s="158" t="s">
        <v>176</v>
      </c>
      <c r="L834" s="167">
        <v>64831523</v>
      </c>
      <c r="M834" s="158" t="s">
        <v>176</v>
      </c>
      <c r="N834" s="158" t="s">
        <v>1422</v>
      </c>
      <c r="O834" s="167" t="s">
        <v>830</v>
      </c>
      <c r="P834" s="170"/>
      <c r="R834" s="161">
        <f t="shared" si="307"/>
        <v>0</v>
      </c>
      <c r="S834" s="153" t="s">
        <v>176</v>
      </c>
      <c r="T834" s="170"/>
      <c r="V834" s="161">
        <f t="shared" si="308"/>
        <v>0</v>
      </c>
      <c r="X834" s="342"/>
      <c r="Y834" s="342"/>
      <c r="Z834" s="342"/>
    </row>
    <row r="835" spans="1:26" ht="15" hidden="1" customHeight="1">
      <c r="A835" s="153">
        <v>825</v>
      </c>
      <c r="B835" s="153">
        <f t="shared" si="288"/>
        <v>8</v>
      </c>
      <c r="C835" s="154">
        <v>64831524</v>
      </c>
      <c r="F835" s="158" t="s">
        <v>176</v>
      </c>
      <c r="G835" s="158"/>
      <c r="H835" s="158" t="s">
        <v>176</v>
      </c>
      <c r="I835" s="158" t="s">
        <v>176</v>
      </c>
      <c r="J835" s="158" t="s">
        <v>176</v>
      </c>
      <c r="K835" s="158" t="s">
        <v>176</v>
      </c>
      <c r="L835" s="167">
        <v>64831524</v>
      </c>
      <c r="M835" s="158" t="s">
        <v>176</v>
      </c>
      <c r="N835" s="158" t="s">
        <v>1422</v>
      </c>
      <c r="O835" s="167" t="s">
        <v>831</v>
      </c>
      <c r="P835" s="170"/>
      <c r="R835" s="161">
        <f t="shared" si="307"/>
        <v>0</v>
      </c>
      <c r="S835" s="153" t="s">
        <v>176</v>
      </c>
      <c r="T835" s="170"/>
      <c r="V835" s="161">
        <f t="shared" si="308"/>
        <v>0</v>
      </c>
      <c r="X835" s="342"/>
      <c r="Y835" s="342"/>
      <c r="Z835" s="342"/>
    </row>
    <row r="836" spans="1:26" ht="15" hidden="1" customHeight="1">
      <c r="A836" s="153">
        <v>826</v>
      </c>
      <c r="B836" s="153">
        <f t="shared" si="288"/>
        <v>8</v>
      </c>
      <c r="C836" s="154">
        <v>64831525</v>
      </c>
      <c r="F836" s="158" t="s">
        <v>176</v>
      </c>
      <c r="G836" s="158"/>
      <c r="H836" s="158" t="s">
        <v>176</v>
      </c>
      <c r="I836" s="158" t="s">
        <v>176</v>
      </c>
      <c r="J836" s="158" t="s">
        <v>176</v>
      </c>
      <c r="K836" s="158" t="s">
        <v>176</v>
      </c>
      <c r="L836" s="167">
        <v>64831525</v>
      </c>
      <c r="M836" s="158" t="s">
        <v>176</v>
      </c>
      <c r="N836" s="158" t="s">
        <v>1422</v>
      </c>
      <c r="O836" s="167" t="s">
        <v>832</v>
      </c>
      <c r="P836" s="170"/>
      <c r="R836" s="161">
        <f t="shared" si="307"/>
        <v>0</v>
      </c>
      <c r="S836" s="153" t="s">
        <v>176</v>
      </c>
      <c r="T836" s="170"/>
      <c r="V836" s="161">
        <f t="shared" si="308"/>
        <v>0</v>
      </c>
      <c r="X836" s="342"/>
      <c r="Y836" s="342"/>
      <c r="Z836" s="342"/>
    </row>
    <row r="837" spans="1:26" ht="15" hidden="1" customHeight="1">
      <c r="A837" s="153">
        <v>827</v>
      </c>
      <c r="B837" s="153">
        <f t="shared" si="288"/>
        <v>8</v>
      </c>
      <c r="C837" s="154">
        <v>64831528</v>
      </c>
      <c r="F837" s="158" t="s">
        <v>176</v>
      </c>
      <c r="G837" s="158"/>
      <c r="H837" s="158" t="s">
        <v>176</v>
      </c>
      <c r="I837" s="158" t="s">
        <v>176</v>
      </c>
      <c r="J837" s="158" t="s">
        <v>176</v>
      </c>
      <c r="K837" s="158" t="s">
        <v>176</v>
      </c>
      <c r="L837" s="167">
        <v>64831528</v>
      </c>
      <c r="M837" s="158" t="s">
        <v>176</v>
      </c>
      <c r="N837" s="158" t="s">
        <v>1422</v>
      </c>
      <c r="O837" s="167" t="s">
        <v>833</v>
      </c>
      <c r="P837" s="170"/>
      <c r="R837" s="161">
        <f t="shared" si="307"/>
        <v>0</v>
      </c>
      <c r="S837" s="153" t="s">
        <v>176</v>
      </c>
      <c r="T837" s="170"/>
      <c r="V837" s="161">
        <f t="shared" si="308"/>
        <v>0</v>
      </c>
      <c r="X837" s="342"/>
      <c r="Y837" s="342"/>
      <c r="Z837" s="342"/>
    </row>
    <row r="838" spans="1:26" ht="15" hidden="1" customHeight="1">
      <c r="A838" s="153">
        <v>828</v>
      </c>
      <c r="B838" s="153">
        <f t="shared" si="288"/>
        <v>7</v>
      </c>
      <c r="C838" s="154">
        <v>6483153</v>
      </c>
      <c r="F838" s="158" t="s">
        <v>176</v>
      </c>
      <c r="G838" s="158"/>
      <c r="H838" s="158" t="s">
        <v>176</v>
      </c>
      <c r="I838" s="158" t="s">
        <v>176</v>
      </c>
      <c r="J838" s="158" t="s">
        <v>176</v>
      </c>
      <c r="K838" s="166">
        <v>6483153</v>
      </c>
      <c r="L838" s="158" t="s">
        <v>176</v>
      </c>
      <c r="M838" s="158" t="s">
        <v>176</v>
      </c>
      <c r="N838" s="158" t="s">
        <v>1422</v>
      </c>
      <c r="O838" s="166" t="s">
        <v>834</v>
      </c>
      <c r="P838" s="170"/>
      <c r="R838" s="171">
        <f>P838-R839-R840-R841</f>
        <v>0</v>
      </c>
      <c r="S838" s="153" t="s">
        <v>176</v>
      </c>
      <c r="T838" s="170"/>
      <c r="V838" s="171">
        <f>T838+V839+V840+V841</f>
        <v>0</v>
      </c>
      <c r="X838" s="342"/>
      <c r="Y838" s="342"/>
      <c r="Z838" s="342"/>
    </row>
    <row r="839" spans="1:26" ht="15" hidden="1" customHeight="1">
      <c r="A839" s="153">
        <v>829</v>
      </c>
      <c r="B839" s="153">
        <f t="shared" si="288"/>
        <v>8</v>
      </c>
      <c r="C839" s="154">
        <v>64831531</v>
      </c>
      <c r="F839" s="158" t="s">
        <v>176</v>
      </c>
      <c r="G839" s="158"/>
      <c r="H839" s="158" t="s">
        <v>176</v>
      </c>
      <c r="I839" s="158" t="s">
        <v>176</v>
      </c>
      <c r="J839" s="158" t="s">
        <v>176</v>
      </c>
      <c r="K839" s="158" t="s">
        <v>176</v>
      </c>
      <c r="L839" s="167">
        <v>64831531</v>
      </c>
      <c r="M839" s="158" t="s">
        <v>176</v>
      </c>
      <c r="N839" s="158" t="s">
        <v>1422</v>
      </c>
      <c r="O839" s="167" t="s">
        <v>835</v>
      </c>
      <c r="P839" s="170"/>
      <c r="R839" s="161">
        <f t="shared" ref="R839:R841" si="309">P839</f>
        <v>0</v>
      </c>
      <c r="S839" s="153" t="s">
        <v>176</v>
      </c>
      <c r="T839" s="170"/>
      <c r="V839" s="161">
        <f t="shared" ref="V839:V841" si="310">R839</f>
        <v>0</v>
      </c>
      <c r="X839" s="342"/>
      <c r="Y839" s="342"/>
      <c r="Z839" s="342"/>
    </row>
    <row r="840" spans="1:26" ht="15" hidden="1" customHeight="1">
      <c r="A840" s="153">
        <v>830</v>
      </c>
      <c r="B840" s="153">
        <f t="shared" si="288"/>
        <v>8</v>
      </c>
      <c r="C840" s="154">
        <v>64831532</v>
      </c>
      <c r="F840" s="158" t="s">
        <v>176</v>
      </c>
      <c r="G840" s="158"/>
      <c r="H840" s="158" t="s">
        <v>176</v>
      </c>
      <c r="I840" s="158" t="s">
        <v>176</v>
      </c>
      <c r="J840" s="158" t="s">
        <v>176</v>
      </c>
      <c r="K840" s="158" t="s">
        <v>176</v>
      </c>
      <c r="L840" s="167">
        <v>64831532</v>
      </c>
      <c r="M840" s="158" t="s">
        <v>176</v>
      </c>
      <c r="N840" s="158" t="s">
        <v>1422</v>
      </c>
      <c r="O840" s="167" t="s">
        <v>836</v>
      </c>
      <c r="P840" s="170"/>
      <c r="R840" s="161">
        <f t="shared" si="309"/>
        <v>0</v>
      </c>
      <c r="S840" s="153" t="s">
        <v>176</v>
      </c>
      <c r="T840" s="170"/>
      <c r="V840" s="161">
        <f t="shared" si="310"/>
        <v>0</v>
      </c>
      <c r="X840" s="342"/>
      <c r="Y840" s="342"/>
      <c r="Z840" s="342"/>
    </row>
    <row r="841" spans="1:26" ht="15" hidden="1" customHeight="1">
      <c r="A841" s="153">
        <v>831</v>
      </c>
      <c r="B841" s="153">
        <f t="shared" si="288"/>
        <v>8</v>
      </c>
      <c r="C841" s="154">
        <v>64831533</v>
      </c>
      <c r="F841" s="158" t="s">
        <v>176</v>
      </c>
      <c r="G841" s="158"/>
      <c r="H841" s="158" t="s">
        <v>176</v>
      </c>
      <c r="I841" s="158" t="s">
        <v>176</v>
      </c>
      <c r="J841" s="158" t="s">
        <v>176</v>
      </c>
      <c r="K841" s="158" t="s">
        <v>176</v>
      </c>
      <c r="L841" s="167">
        <v>64831533</v>
      </c>
      <c r="M841" s="158" t="s">
        <v>176</v>
      </c>
      <c r="N841" s="158" t="s">
        <v>1422</v>
      </c>
      <c r="O841" s="167" t="s">
        <v>837</v>
      </c>
      <c r="P841" s="170"/>
      <c r="R841" s="161">
        <f t="shared" si="309"/>
        <v>0</v>
      </c>
      <c r="S841" s="153" t="s">
        <v>176</v>
      </c>
      <c r="T841" s="170"/>
      <c r="V841" s="161">
        <f t="shared" si="310"/>
        <v>0</v>
      </c>
      <c r="X841" s="342"/>
      <c r="Y841" s="342"/>
      <c r="Z841" s="342"/>
    </row>
    <row r="842" spans="1:26" ht="15" hidden="1" customHeight="1">
      <c r="A842" s="153">
        <v>832</v>
      </c>
      <c r="B842" s="153">
        <f t="shared" si="288"/>
        <v>7</v>
      </c>
      <c r="C842" s="154">
        <v>6483154</v>
      </c>
      <c r="F842" s="158" t="s">
        <v>176</v>
      </c>
      <c r="G842" s="158"/>
      <c r="H842" s="158" t="s">
        <v>176</v>
      </c>
      <c r="I842" s="158" t="s">
        <v>176</v>
      </c>
      <c r="J842" s="158" t="s">
        <v>176</v>
      </c>
      <c r="K842" s="166">
        <v>6483154</v>
      </c>
      <c r="L842" s="158" t="s">
        <v>176</v>
      </c>
      <c r="M842" s="158" t="s">
        <v>176</v>
      </c>
      <c r="N842" s="158" t="s">
        <v>1422</v>
      </c>
      <c r="O842" s="166" t="s">
        <v>838</v>
      </c>
      <c r="P842" s="170"/>
      <c r="R842" s="171">
        <f>P842</f>
        <v>0</v>
      </c>
      <c r="S842" s="153" t="s">
        <v>176</v>
      </c>
      <c r="T842" s="170"/>
      <c r="V842" s="171">
        <f>T842</f>
        <v>0</v>
      </c>
      <c r="X842" s="342"/>
      <c r="Y842" s="342"/>
      <c r="Z842" s="342"/>
    </row>
    <row r="843" spans="1:26" ht="15" hidden="1" customHeight="1">
      <c r="A843" s="153">
        <v>833</v>
      </c>
      <c r="B843" s="153">
        <f t="shared" si="288"/>
        <v>7</v>
      </c>
      <c r="C843" s="154">
        <v>6483155</v>
      </c>
      <c r="F843" s="158" t="s">
        <v>176</v>
      </c>
      <c r="G843" s="158"/>
      <c r="H843" s="158" t="s">
        <v>176</v>
      </c>
      <c r="I843" s="158" t="s">
        <v>176</v>
      </c>
      <c r="J843" s="158" t="s">
        <v>176</v>
      </c>
      <c r="K843" s="166">
        <v>6483155</v>
      </c>
      <c r="L843" s="158" t="s">
        <v>176</v>
      </c>
      <c r="M843" s="158" t="s">
        <v>176</v>
      </c>
      <c r="N843" s="158" t="s">
        <v>1422</v>
      </c>
      <c r="O843" s="166" t="s">
        <v>839</v>
      </c>
      <c r="P843" s="170"/>
      <c r="R843" s="171">
        <f>P843-R844-R845-R846</f>
        <v>0</v>
      </c>
      <c r="S843" s="153" t="s">
        <v>176</v>
      </c>
      <c r="T843" s="170"/>
      <c r="V843" s="171">
        <f>T843+V844+V845+V846</f>
        <v>0</v>
      </c>
      <c r="X843" s="342"/>
      <c r="Y843" s="342"/>
      <c r="Z843" s="342"/>
    </row>
    <row r="844" spans="1:26" ht="15" hidden="1" customHeight="1">
      <c r="A844" s="153">
        <v>834</v>
      </c>
      <c r="B844" s="153">
        <f t="shared" ref="B844:B907" si="311">LEN(C844)</f>
        <v>8</v>
      </c>
      <c r="C844" s="154">
        <v>64831551</v>
      </c>
      <c r="F844" s="158" t="s">
        <v>176</v>
      </c>
      <c r="G844" s="158"/>
      <c r="H844" s="158" t="s">
        <v>176</v>
      </c>
      <c r="I844" s="158" t="s">
        <v>176</v>
      </c>
      <c r="J844" s="158" t="s">
        <v>176</v>
      </c>
      <c r="K844" s="158" t="s">
        <v>176</v>
      </c>
      <c r="L844" s="167">
        <v>64831551</v>
      </c>
      <c r="M844" s="158" t="s">
        <v>176</v>
      </c>
      <c r="N844" s="158" t="s">
        <v>1422</v>
      </c>
      <c r="O844" s="167" t="s">
        <v>840</v>
      </c>
      <c r="P844" s="170"/>
      <c r="R844" s="161">
        <f t="shared" ref="R844:R846" si="312">P844</f>
        <v>0</v>
      </c>
      <c r="S844" s="153" t="s">
        <v>176</v>
      </c>
      <c r="T844" s="170"/>
      <c r="V844" s="161">
        <f t="shared" ref="V844:V846" si="313">R844</f>
        <v>0</v>
      </c>
      <c r="X844" s="342"/>
      <c r="Y844" s="342"/>
      <c r="Z844" s="342"/>
    </row>
    <row r="845" spans="1:26" ht="15" hidden="1" customHeight="1">
      <c r="A845" s="153">
        <v>835</v>
      </c>
      <c r="B845" s="153">
        <f t="shared" si="311"/>
        <v>8</v>
      </c>
      <c r="C845" s="154">
        <v>64831552</v>
      </c>
      <c r="F845" s="158" t="s">
        <v>176</v>
      </c>
      <c r="G845" s="158"/>
      <c r="H845" s="158" t="s">
        <v>176</v>
      </c>
      <c r="I845" s="158" t="s">
        <v>176</v>
      </c>
      <c r="J845" s="158" t="s">
        <v>176</v>
      </c>
      <c r="K845" s="158" t="s">
        <v>176</v>
      </c>
      <c r="L845" s="167">
        <v>64831552</v>
      </c>
      <c r="M845" s="158" t="s">
        <v>176</v>
      </c>
      <c r="N845" s="158" t="s">
        <v>1422</v>
      </c>
      <c r="O845" s="167" t="s">
        <v>841</v>
      </c>
      <c r="P845" s="170"/>
      <c r="R845" s="161">
        <f t="shared" si="312"/>
        <v>0</v>
      </c>
      <c r="S845" s="153" t="s">
        <v>176</v>
      </c>
      <c r="T845" s="170"/>
      <c r="V845" s="161">
        <f t="shared" si="313"/>
        <v>0</v>
      </c>
      <c r="X845" s="342"/>
      <c r="Y845" s="342"/>
      <c r="Z845" s="342"/>
    </row>
    <row r="846" spans="1:26" ht="15" hidden="1" customHeight="1">
      <c r="A846" s="153">
        <v>836</v>
      </c>
      <c r="B846" s="153">
        <f t="shared" si="311"/>
        <v>8</v>
      </c>
      <c r="C846" s="154">
        <v>64831558</v>
      </c>
      <c r="F846" s="158" t="s">
        <v>176</v>
      </c>
      <c r="G846" s="158"/>
      <c r="H846" s="158" t="s">
        <v>176</v>
      </c>
      <c r="I846" s="158" t="s">
        <v>176</v>
      </c>
      <c r="J846" s="158" t="s">
        <v>176</v>
      </c>
      <c r="K846" s="158" t="s">
        <v>176</v>
      </c>
      <c r="L846" s="167">
        <v>64831558</v>
      </c>
      <c r="M846" s="158" t="s">
        <v>176</v>
      </c>
      <c r="N846" s="158" t="s">
        <v>1422</v>
      </c>
      <c r="O846" s="167" t="s">
        <v>842</v>
      </c>
      <c r="P846" s="170"/>
      <c r="R846" s="161">
        <f t="shared" si="312"/>
        <v>0</v>
      </c>
      <c r="S846" s="153" t="s">
        <v>176</v>
      </c>
      <c r="T846" s="170"/>
      <c r="V846" s="161">
        <f t="shared" si="313"/>
        <v>0</v>
      </c>
      <c r="X846" s="342"/>
      <c r="Y846" s="342"/>
      <c r="Z846" s="342"/>
    </row>
    <row r="847" spans="1:26" ht="15" hidden="1" customHeight="1">
      <c r="A847" s="153">
        <v>837</v>
      </c>
      <c r="B847" s="153">
        <f t="shared" si="311"/>
        <v>7</v>
      </c>
      <c r="C847" s="154">
        <v>6483158</v>
      </c>
      <c r="F847" s="158" t="s">
        <v>176</v>
      </c>
      <c r="G847" s="158"/>
      <c r="H847" s="158" t="s">
        <v>176</v>
      </c>
      <c r="I847" s="158" t="s">
        <v>176</v>
      </c>
      <c r="J847" s="158" t="s">
        <v>176</v>
      </c>
      <c r="K847" s="166">
        <v>6483158</v>
      </c>
      <c r="L847" s="158" t="s">
        <v>176</v>
      </c>
      <c r="M847" s="158" t="s">
        <v>176</v>
      </c>
      <c r="N847" s="158" t="s">
        <v>1422</v>
      </c>
      <c r="O847" s="166" t="s">
        <v>843</v>
      </c>
      <c r="P847" s="170"/>
      <c r="R847" s="171">
        <f>P847</f>
        <v>0</v>
      </c>
      <c r="S847" s="153" t="s">
        <v>176</v>
      </c>
      <c r="T847" s="170"/>
      <c r="V847" s="171">
        <f>T847</f>
        <v>0</v>
      </c>
      <c r="X847" s="342"/>
      <c r="Y847" s="342"/>
      <c r="Z847" s="342"/>
    </row>
    <row r="848" spans="1:26" ht="15" hidden="1" customHeight="1">
      <c r="A848" s="153">
        <v>838</v>
      </c>
      <c r="B848" s="153">
        <f t="shared" si="311"/>
        <v>6</v>
      </c>
      <c r="C848" s="154">
        <v>648316</v>
      </c>
      <c r="F848" s="158" t="s">
        <v>176</v>
      </c>
      <c r="G848" s="158"/>
      <c r="H848" s="158" t="s">
        <v>176</v>
      </c>
      <c r="I848" s="158" t="s">
        <v>176</v>
      </c>
      <c r="J848" s="165">
        <v>648316</v>
      </c>
      <c r="K848" s="158" t="s">
        <v>176</v>
      </c>
      <c r="L848" s="158" t="s">
        <v>176</v>
      </c>
      <c r="M848" s="158" t="s">
        <v>176</v>
      </c>
      <c r="N848" s="158" t="s">
        <v>1422</v>
      </c>
      <c r="O848" s="165" t="s">
        <v>844</v>
      </c>
      <c r="P848" s="170"/>
      <c r="R848" s="171">
        <f>P848-R849-R850-R851-R852-R853</f>
        <v>0</v>
      </c>
      <c r="S848" s="153" t="s">
        <v>176</v>
      </c>
      <c r="T848" s="170"/>
      <c r="V848" s="171">
        <f>T848+V849+V852+V853</f>
        <v>0</v>
      </c>
      <c r="X848" s="342"/>
      <c r="Y848" s="342"/>
      <c r="Z848" s="342"/>
    </row>
    <row r="849" spans="1:26" ht="15" hidden="1" customHeight="1">
      <c r="A849" s="153">
        <v>839</v>
      </c>
      <c r="B849" s="153">
        <f t="shared" si="311"/>
        <v>7</v>
      </c>
      <c r="C849" s="154">
        <v>6483161</v>
      </c>
      <c r="F849" s="158" t="s">
        <v>176</v>
      </c>
      <c r="G849" s="158"/>
      <c r="H849" s="158" t="s">
        <v>176</v>
      </c>
      <c r="I849" s="158" t="s">
        <v>176</v>
      </c>
      <c r="J849" s="158" t="s">
        <v>176</v>
      </c>
      <c r="K849" s="166">
        <v>6483161</v>
      </c>
      <c r="L849" s="158" t="s">
        <v>176</v>
      </c>
      <c r="M849" s="158" t="s">
        <v>176</v>
      </c>
      <c r="N849" s="158" t="s">
        <v>1422</v>
      </c>
      <c r="O849" s="166" t="s">
        <v>845</v>
      </c>
      <c r="P849" s="170"/>
      <c r="R849" s="171">
        <f>P849-R850-R851</f>
        <v>0</v>
      </c>
      <c r="S849" s="153" t="s">
        <v>176</v>
      </c>
      <c r="T849" s="170"/>
      <c r="V849" s="171">
        <f>T849+V850+V851</f>
        <v>0</v>
      </c>
      <c r="X849" s="342"/>
      <c r="Y849" s="342"/>
      <c r="Z849" s="342"/>
    </row>
    <row r="850" spans="1:26" ht="15" hidden="1" customHeight="1">
      <c r="A850" s="153">
        <v>840</v>
      </c>
      <c r="B850" s="153">
        <f t="shared" si="311"/>
        <v>8</v>
      </c>
      <c r="C850" s="154">
        <v>64831611</v>
      </c>
      <c r="F850" s="158" t="s">
        <v>176</v>
      </c>
      <c r="G850" s="158"/>
      <c r="H850" s="158" t="s">
        <v>176</v>
      </c>
      <c r="I850" s="158" t="s">
        <v>176</v>
      </c>
      <c r="J850" s="158" t="s">
        <v>176</v>
      </c>
      <c r="K850" s="158" t="s">
        <v>176</v>
      </c>
      <c r="L850" s="167">
        <v>64831611</v>
      </c>
      <c r="M850" s="158" t="s">
        <v>176</v>
      </c>
      <c r="N850" s="158" t="s">
        <v>1422</v>
      </c>
      <c r="O850" s="167" t="s">
        <v>846</v>
      </c>
      <c r="P850" s="170"/>
      <c r="R850" s="161">
        <f t="shared" ref="R850:R851" si="314">P850</f>
        <v>0</v>
      </c>
      <c r="S850" s="153" t="s">
        <v>176</v>
      </c>
      <c r="T850" s="170"/>
      <c r="V850" s="161">
        <f t="shared" ref="V850:V851" si="315">R850</f>
        <v>0</v>
      </c>
      <c r="X850" s="342"/>
      <c r="Y850" s="342"/>
      <c r="Z850" s="342"/>
    </row>
    <row r="851" spans="1:26" ht="15" hidden="1" customHeight="1">
      <c r="A851" s="153">
        <v>841</v>
      </c>
      <c r="B851" s="153">
        <f t="shared" si="311"/>
        <v>8</v>
      </c>
      <c r="C851" s="154">
        <v>64831612</v>
      </c>
      <c r="F851" s="158" t="s">
        <v>176</v>
      </c>
      <c r="G851" s="158"/>
      <c r="H851" s="158" t="s">
        <v>176</v>
      </c>
      <c r="I851" s="158" t="s">
        <v>176</v>
      </c>
      <c r="J851" s="158" t="s">
        <v>176</v>
      </c>
      <c r="K851" s="158" t="s">
        <v>176</v>
      </c>
      <c r="L851" s="167">
        <v>64831612</v>
      </c>
      <c r="M851" s="158" t="s">
        <v>176</v>
      </c>
      <c r="N851" s="158" t="s">
        <v>1422</v>
      </c>
      <c r="O851" s="167" t="s">
        <v>847</v>
      </c>
      <c r="P851" s="170"/>
      <c r="R851" s="161">
        <f t="shared" si="314"/>
        <v>0</v>
      </c>
      <c r="S851" s="153" t="s">
        <v>176</v>
      </c>
      <c r="T851" s="170"/>
      <c r="V851" s="161">
        <f t="shared" si="315"/>
        <v>0</v>
      </c>
      <c r="X851" s="342"/>
      <c r="Y851" s="342"/>
      <c r="Z851" s="342"/>
    </row>
    <row r="852" spans="1:26" ht="15" hidden="1" customHeight="1">
      <c r="A852" s="153">
        <v>842</v>
      </c>
      <c r="B852" s="153">
        <f t="shared" si="311"/>
        <v>7</v>
      </c>
      <c r="C852" s="154">
        <v>6483162</v>
      </c>
      <c r="F852" s="158" t="s">
        <v>176</v>
      </c>
      <c r="G852" s="158"/>
      <c r="H852" s="158" t="s">
        <v>176</v>
      </c>
      <c r="I852" s="158" t="s">
        <v>176</v>
      </c>
      <c r="J852" s="158" t="s">
        <v>176</v>
      </c>
      <c r="K852" s="166">
        <v>6483162</v>
      </c>
      <c r="L852" s="158" t="s">
        <v>176</v>
      </c>
      <c r="M852" s="158" t="s">
        <v>176</v>
      </c>
      <c r="N852" s="158" t="s">
        <v>1422</v>
      </c>
      <c r="O852" s="166" t="s">
        <v>848</v>
      </c>
      <c r="P852" s="170"/>
      <c r="R852" s="171">
        <f>P852</f>
        <v>0</v>
      </c>
      <c r="S852" s="153" t="s">
        <v>176</v>
      </c>
      <c r="T852" s="170"/>
      <c r="V852" s="171">
        <f>T852</f>
        <v>0</v>
      </c>
      <c r="X852" s="342"/>
      <c r="Y852" s="342"/>
      <c r="Z852" s="342"/>
    </row>
    <row r="853" spans="1:26" ht="15" hidden="1" customHeight="1">
      <c r="A853" s="153">
        <v>843</v>
      </c>
      <c r="B853" s="153">
        <f t="shared" si="311"/>
        <v>7</v>
      </c>
      <c r="C853" s="154">
        <v>6483168</v>
      </c>
      <c r="F853" s="158" t="s">
        <v>176</v>
      </c>
      <c r="G853" s="158"/>
      <c r="H853" s="158" t="s">
        <v>176</v>
      </c>
      <c r="I853" s="158" t="s">
        <v>176</v>
      </c>
      <c r="J853" s="158" t="s">
        <v>176</v>
      </c>
      <c r="K853" s="166">
        <v>6483168</v>
      </c>
      <c r="L853" s="158" t="s">
        <v>176</v>
      </c>
      <c r="M853" s="158" t="s">
        <v>176</v>
      </c>
      <c r="N853" s="158" t="s">
        <v>1422</v>
      </c>
      <c r="O853" s="166" t="s">
        <v>849</v>
      </c>
      <c r="P853" s="170"/>
      <c r="R853" s="171">
        <f>P853</f>
        <v>0</v>
      </c>
      <c r="S853" s="153" t="s">
        <v>176</v>
      </c>
      <c r="T853" s="170"/>
      <c r="V853" s="171">
        <f>T853</f>
        <v>0</v>
      </c>
      <c r="X853" s="342"/>
      <c r="Y853" s="342"/>
      <c r="Z853" s="342"/>
    </row>
    <row r="854" spans="1:26" ht="15" hidden="1" customHeight="1">
      <c r="A854" s="153">
        <v>844</v>
      </c>
      <c r="B854" s="153">
        <f t="shared" si="311"/>
        <v>6</v>
      </c>
      <c r="C854" s="154">
        <v>648317</v>
      </c>
      <c r="F854" s="158" t="s">
        <v>176</v>
      </c>
      <c r="G854" s="158"/>
      <c r="H854" s="158" t="s">
        <v>176</v>
      </c>
      <c r="I854" s="158" t="s">
        <v>176</v>
      </c>
      <c r="J854" s="165">
        <v>648317</v>
      </c>
      <c r="K854" s="158" t="s">
        <v>176</v>
      </c>
      <c r="L854" s="158" t="s">
        <v>176</v>
      </c>
      <c r="M854" s="158" t="s">
        <v>176</v>
      </c>
      <c r="N854" s="158" t="s">
        <v>1422</v>
      </c>
      <c r="O854" s="165" t="s">
        <v>850</v>
      </c>
      <c r="P854" s="170"/>
      <c r="R854" s="171">
        <f>P854</f>
        <v>0</v>
      </c>
      <c r="S854" s="153" t="s">
        <v>176</v>
      </c>
      <c r="T854" s="170"/>
      <c r="V854" s="171">
        <f>T854</f>
        <v>0</v>
      </c>
      <c r="X854" s="342"/>
      <c r="Y854" s="342"/>
      <c r="Z854" s="342"/>
    </row>
    <row r="855" spans="1:26" ht="15" hidden="1" customHeight="1">
      <c r="A855" s="153">
        <v>845</v>
      </c>
      <c r="B855" s="153">
        <f t="shared" si="311"/>
        <v>6</v>
      </c>
      <c r="C855" s="154">
        <v>648318</v>
      </c>
      <c r="F855" s="158" t="s">
        <v>176</v>
      </c>
      <c r="G855" s="158"/>
      <c r="H855" s="158" t="s">
        <v>176</v>
      </c>
      <c r="I855" s="158" t="s">
        <v>176</v>
      </c>
      <c r="J855" s="165">
        <v>648318</v>
      </c>
      <c r="K855" s="158" t="s">
        <v>176</v>
      </c>
      <c r="L855" s="158" t="s">
        <v>176</v>
      </c>
      <c r="M855" s="158" t="s">
        <v>176</v>
      </c>
      <c r="N855" s="158" t="s">
        <v>1422</v>
      </c>
      <c r="O855" s="165" t="s">
        <v>851</v>
      </c>
      <c r="P855" s="170"/>
      <c r="R855" s="171">
        <f>P855-R856-R857</f>
        <v>0</v>
      </c>
      <c r="S855" s="153" t="s">
        <v>176</v>
      </c>
      <c r="T855" s="170"/>
      <c r="V855" s="171">
        <f>T855+V856+V857</f>
        <v>0</v>
      </c>
      <c r="X855" s="342"/>
      <c r="Y855" s="342"/>
      <c r="Z855" s="342"/>
    </row>
    <row r="856" spans="1:26" ht="15" hidden="1" customHeight="1">
      <c r="A856" s="153">
        <v>846</v>
      </c>
      <c r="B856" s="153">
        <f t="shared" si="311"/>
        <v>7</v>
      </c>
      <c r="C856" s="154">
        <v>6483181</v>
      </c>
      <c r="F856" s="158" t="s">
        <v>176</v>
      </c>
      <c r="G856" s="158"/>
      <c r="H856" s="158" t="s">
        <v>176</v>
      </c>
      <c r="I856" s="158" t="s">
        <v>176</v>
      </c>
      <c r="J856" s="158" t="s">
        <v>176</v>
      </c>
      <c r="K856" s="166">
        <v>6483181</v>
      </c>
      <c r="L856" s="158" t="s">
        <v>176</v>
      </c>
      <c r="M856" s="158" t="s">
        <v>176</v>
      </c>
      <c r="N856" s="158" t="s">
        <v>1422</v>
      </c>
      <c r="O856" s="166" t="s">
        <v>852</v>
      </c>
      <c r="P856" s="170"/>
      <c r="R856" s="171">
        <f t="shared" ref="R856:R857" si="316">P856</f>
        <v>0</v>
      </c>
      <c r="S856" s="153" t="s">
        <v>176</v>
      </c>
      <c r="T856" s="170"/>
      <c r="V856" s="171">
        <f t="shared" ref="V856:V857" si="317">T856</f>
        <v>0</v>
      </c>
      <c r="X856" s="342"/>
      <c r="Y856" s="342"/>
      <c r="Z856" s="342"/>
    </row>
    <row r="857" spans="1:26" ht="15" hidden="1" customHeight="1">
      <c r="A857" s="153">
        <v>847</v>
      </c>
      <c r="B857" s="153">
        <f t="shared" si="311"/>
        <v>7</v>
      </c>
      <c r="C857" s="154">
        <v>6483188</v>
      </c>
      <c r="F857" s="158" t="s">
        <v>176</v>
      </c>
      <c r="G857" s="158"/>
      <c r="H857" s="158" t="s">
        <v>176</v>
      </c>
      <c r="I857" s="158" t="s">
        <v>176</v>
      </c>
      <c r="J857" s="158" t="s">
        <v>176</v>
      </c>
      <c r="K857" s="166">
        <v>6483188</v>
      </c>
      <c r="L857" s="158" t="s">
        <v>176</v>
      </c>
      <c r="M857" s="158" t="s">
        <v>176</v>
      </c>
      <c r="N857" s="158" t="s">
        <v>1422</v>
      </c>
      <c r="O857" s="166" t="s">
        <v>851</v>
      </c>
      <c r="P857" s="170"/>
      <c r="R857" s="171">
        <f t="shared" si="316"/>
        <v>0</v>
      </c>
      <c r="S857" s="153" t="s">
        <v>176</v>
      </c>
      <c r="T857" s="170"/>
      <c r="V857" s="171">
        <f t="shared" si="317"/>
        <v>0</v>
      </c>
      <c r="X857" s="342"/>
      <c r="Y857" s="342"/>
      <c r="Z857" s="342"/>
    </row>
    <row r="858" spans="1:26" ht="15" hidden="1" customHeight="1">
      <c r="A858" s="153">
        <v>848</v>
      </c>
      <c r="B858" s="153">
        <f t="shared" si="311"/>
        <v>5</v>
      </c>
      <c r="C858" s="154">
        <v>64832</v>
      </c>
      <c r="F858" s="158" t="s">
        <v>176</v>
      </c>
      <c r="G858" s="158"/>
      <c r="H858" s="158" t="s">
        <v>176</v>
      </c>
      <c r="I858" s="163">
        <v>64832</v>
      </c>
      <c r="J858" s="158" t="s">
        <v>176</v>
      </c>
      <c r="K858" s="158" t="s">
        <v>176</v>
      </c>
      <c r="L858" s="158" t="s">
        <v>176</v>
      </c>
      <c r="M858" s="158" t="s">
        <v>176</v>
      </c>
      <c r="N858" s="158" t="s">
        <v>1422</v>
      </c>
      <c r="O858" s="163" t="s">
        <v>853</v>
      </c>
      <c r="P858" s="170"/>
      <c r="R858" s="171">
        <f>P858</f>
        <v>0</v>
      </c>
      <c r="S858" s="153" t="s">
        <v>176</v>
      </c>
      <c r="T858" s="170"/>
      <c r="V858" s="171">
        <f>T858</f>
        <v>0</v>
      </c>
      <c r="X858" s="342"/>
      <c r="Y858" s="342"/>
      <c r="Z858" s="342"/>
    </row>
    <row r="859" spans="1:26" ht="15" hidden="1" customHeight="1">
      <c r="A859" s="153">
        <v>849</v>
      </c>
      <c r="B859" s="153">
        <f t="shared" si="311"/>
        <v>5</v>
      </c>
      <c r="C859" s="154">
        <v>64833</v>
      </c>
      <c r="F859" s="158" t="s">
        <v>176</v>
      </c>
      <c r="G859" s="158"/>
      <c r="H859" s="158" t="s">
        <v>176</v>
      </c>
      <c r="I859" s="163">
        <v>64833</v>
      </c>
      <c r="J859" s="158" t="s">
        <v>176</v>
      </c>
      <c r="K859" s="158" t="s">
        <v>176</v>
      </c>
      <c r="L859" s="158" t="s">
        <v>176</v>
      </c>
      <c r="M859" s="158" t="s">
        <v>176</v>
      </c>
      <c r="N859" s="158" t="s">
        <v>1422</v>
      </c>
      <c r="O859" s="163" t="s">
        <v>854</v>
      </c>
      <c r="P859" s="170"/>
      <c r="R859" s="171">
        <f>P859-R860-R861-R862-R863-R864-R865-R866</f>
        <v>0</v>
      </c>
      <c r="S859" s="153" t="s">
        <v>176</v>
      </c>
      <c r="T859" s="170"/>
      <c r="V859" s="171">
        <f>T859+V860+V861+V862+V863+V864+V865+V866</f>
        <v>0</v>
      </c>
      <c r="X859" s="342"/>
      <c r="Y859" s="342"/>
      <c r="Z859" s="342"/>
    </row>
    <row r="860" spans="1:26" ht="15" hidden="1" customHeight="1">
      <c r="A860" s="153">
        <v>850</v>
      </c>
      <c r="B860" s="153">
        <f t="shared" si="311"/>
        <v>6</v>
      </c>
      <c r="C860" s="154">
        <v>648331</v>
      </c>
      <c r="F860" s="158" t="s">
        <v>176</v>
      </c>
      <c r="G860" s="158"/>
      <c r="H860" s="158" t="s">
        <v>176</v>
      </c>
      <c r="I860" s="158" t="s">
        <v>176</v>
      </c>
      <c r="J860" s="165">
        <v>648331</v>
      </c>
      <c r="K860" s="158" t="s">
        <v>176</v>
      </c>
      <c r="L860" s="158" t="s">
        <v>176</v>
      </c>
      <c r="M860" s="158" t="s">
        <v>176</v>
      </c>
      <c r="N860" s="158" t="s">
        <v>1422</v>
      </c>
      <c r="O860" s="165" t="s">
        <v>855</v>
      </c>
      <c r="P860" s="170"/>
      <c r="R860" s="171">
        <f>P860</f>
        <v>0</v>
      </c>
      <c r="S860" s="153" t="s">
        <v>176</v>
      </c>
      <c r="T860" s="170"/>
      <c r="V860" s="171">
        <f>T860</f>
        <v>0</v>
      </c>
      <c r="X860" s="342"/>
      <c r="Y860" s="342"/>
      <c r="Z860" s="342"/>
    </row>
    <row r="861" spans="1:26" ht="15" hidden="1" customHeight="1">
      <c r="A861" s="153">
        <v>851</v>
      </c>
      <c r="B861" s="153">
        <f t="shared" si="311"/>
        <v>6</v>
      </c>
      <c r="C861" s="154">
        <v>648332</v>
      </c>
      <c r="F861" s="158" t="s">
        <v>176</v>
      </c>
      <c r="G861" s="158"/>
      <c r="H861" s="158" t="s">
        <v>176</v>
      </c>
      <c r="I861" s="158" t="s">
        <v>176</v>
      </c>
      <c r="J861" s="165">
        <v>648332</v>
      </c>
      <c r="K861" s="158" t="s">
        <v>176</v>
      </c>
      <c r="L861" s="158" t="s">
        <v>176</v>
      </c>
      <c r="M861" s="158" t="s">
        <v>176</v>
      </c>
      <c r="N861" s="158" t="s">
        <v>1422</v>
      </c>
      <c r="O861" s="165" t="s">
        <v>856</v>
      </c>
      <c r="P861" s="170"/>
      <c r="R861" s="171">
        <f t="shared" ref="R861:R866" si="318">P861</f>
        <v>0</v>
      </c>
      <c r="S861" s="153" t="s">
        <v>176</v>
      </c>
      <c r="T861" s="170"/>
      <c r="V861" s="171">
        <f t="shared" ref="V861:V866" si="319">T861</f>
        <v>0</v>
      </c>
      <c r="X861" s="342"/>
      <c r="Y861" s="342"/>
      <c r="Z861" s="342"/>
    </row>
    <row r="862" spans="1:26" ht="15" hidden="1" customHeight="1">
      <c r="A862" s="153">
        <v>852</v>
      </c>
      <c r="B862" s="153">
        <f t="shared" si="311"/>
        <v>6</v>
      </c>
      <c r="C862" s="154">
        <v>648333</v>
      </c>
      <c r="F862" s="158" t="s">
        <v>176</v>
      </c>
      <c r="G862" s="158"/>
      <c r="H862" s="158" t="s">
        <v>176</v>
      </c>
      <c r="I862" s="158" t="s">
        <v>176</v>
      </c>
      <c r="J862" s="165">
        <v>648333</v>
      </c>
      <c r="K862" s="158" t="s">
        <v>176</v>
      </c>
      <c r="L862" s="158" t="s">
        <v>176</v>
      </c>
      <c r="M862" s="158" t="s">
        <v>176</v>
      </c>
      <c r="N862" s="158" t="s">
        <v>1422</v>
      </c>
      <c r="O862" s="165" t="s">
        <v>857</v>
      </c>
      <c r="P862" s="170"/>
      <c r="R862" s="171">
        <f t="shared" si="318"/>
        <v>0</v>
      </c>
      <c r="S862" s="153" t="s">
        <v>176</v>
      </c>
      <c r="T862" s="170"/>
      <c r="V862" s="171">
        <f t="shared" si="319"/>
        <v>0</v>
      </c>
      <c r="X862" s="342"/>
      <c r="Y862" s="342"/>
      <c r="Z862" s="342"/>
    </row>
    <row r="863" spans="1:26" ht="15" hidden="1" customHeight="1">
      <c r="A863" s="153">
        <v>853</v>
      </c>
      <c r="B863" s="153">
        <f t="shared" si="311"/>
        <v>6</v>
      </c>
      <c r="C863" s="154">
        <v>648334</v>
      </c>
      <c r="F863" s="158" t="s">
        <v>176</v>
      </c>
      <c r="G863" s="158"/>
      <c r="H863" s="158" t="s">
        <v>176</v>
      </c>
      <c r="I863" s="158" t="s">
        <v>176</v>
      </c>
      <c r="J863" s="165">
        <v>648334</v>
      </c>
      <c r="K863" s="158" t="s">
        <v>176</v>
      </c>
      <c r="L863" s="158" t="s">
        <v>176</v>
      </c>
      <c r="M863" s="158" t="s">
        <v>176</v>
      </c>
      <c r="N863" s="158" t="s">
        <v>1422</v>
      </c>
      <c r="O863" s="165" t="s">
        <v>858</v>
      </c>
      <c r="P863" s="170"/>
      <c r="R863" s="171">
        <f t="shared" si="318"/>
        <v>0</v>
      </c>
      <c r="S863" s="153" t="s">
        <v>176</v>
      </c>
      <c r="T863" s="170"/>
      <c r="V863" s="171">
        <f t="shared" si="319"/>
        <v>0</v>
      </c>
      <c r="X863" s="342"/>
      <c r="Y863" s="342"/>
      <c r="Z863" s="342"/>
    </row>
    <row r="864" spans="1:26" ht="15" hidden="1" customHeight="1">
      <c r="A864" s="153">
        <v>854</v>
      </c>
      <c r="B864" s="153">
        <f t="shared" si="311"/>
        <v>6</v>
      </c>
      <c r="C864" s="154">
        <v>648335</v>
      </c>
      <c r="F864" s="158" t="s">
        <v>176</v>
      </c>
      <c r="G864" s="158"/>
      <c r="H864" s="158" t="s">
        <v>176</v>
      </c>
      <c r="I864" s="158" t="s">
        <v>176</v>
      </c>
      <c r="J864" s="165">
        <v>648335</v>
      </c>
      <c r="K864" s="158" t="s">
        <v>176</v>
      </c>
      <c r="L864" s="158" t="s">
        <v>176</v>
      </c>
      <c r="M864" s="158" t="s">
        <v>176</v>
      </c>
      <c r="N864" s="158" t="s">
        <v>1422</v>
      </c>
      <c r="O864" s="165" t="s">
        <v>380</v>
      </c>
      <c r="P864" s="170"/>
      <c r="R864" s="171">
        <f t="shared" si="318"/>
        <v>0</v>
      </c>
      <c r="S864" s="153" t="s">
        <v>176</v>
      </c>
      <c r="T864" s="170"/>
      <c r="V864" s="171">
        <f t="shared" si="319"/>
        <v>0</v>
      </c>
      <c r="X864" s="342"/>
      <c r="Y864" s="342"/>
      <c r="Z864" s="342"/>
    </row>
    <row r="865" spans="1:26" ht="15" hidden="1" customHeight="1">
      <c r="A865" s="153">
        <v>855</v>
      </c>
      <c r="B865" s="153">
        <f t="shared" si="311"/>
        <v>6</v>
      </c>
      <c r="C865" s="154">
        <v>648336</v>
      </c>
      <c r="F865" s="158" t="s">
        <v>176</v>
      </c>
      <c r="G865" s="158"/>
      <c r="H865" s="158" t="s">
        <v>176</v>
      </c>
      <c r="I865" s="158" t="s">
        <v>176</v>
      </c>
      <c r="J865" s="165">
        <v>648336</v>
      </c>
      <c r="K865" s="158" t="s">
        <v>176</v>
      </c>
      <c r="L865" s="158" t="s">
        <v>176</v>
      </c>
      <c r="M865" s="158" t="s">
        <v>176</v>
      </c>
      <c r="N865" s="158" t="s">
        <v>1422</v>
      </c>
      <c r="O865" s="165" t="s">
        <v>859</v>
      </c>
      <c r="P865" s="170"/>
      <c r="R865" s="171">
        <f t="shared" si="318"/>
        <v>0</v>
      </c>
      <c r="S865" s="153" t="s">
        <v>176</v>
      </c>
      <c r="T865" s="170"/>
      <c r="V865" s="171">
        <f t="shared" si="319"/>
        <v>0</v>
      </c>
      <c r="X865" s="342"/>
      <c r="Y865" s="342"/>
      <c r="Z865" s="342"/>
    </row>
    <row r="866" spans="1:26" ht="15" hidden="1" customHeight="1">
      <c r="A866" s="153">
        <v>856</v>
      </c>
      <c r="B866" s="153">
        <f t="shared" si="311"/>
        <v>6</v>
      </c>
      <c r="C866" s="154">
        <v>648338</v>
      </c>
      <c r="F866" s="158" t="s">
        <v>176</v>
      </c>
      <c r="G866" s="158"/>
      <c r="H866" s="158" t="s">
        <v>176</v>
      </c>
      <c r="I866" s="158" t="s">
        <v>176</v>
      </c>
      <c r="J866" s="165">
        <v>648338</v>
      </c>
      <c r="K866" s="158" t="s">
        <v>176</v>
      </c>
      <c r="L866" s="158" t="s">
        <v>176</v>
      </c>
      <c r="M866" s="158" t="s">
        <v>176</v>
      </c>
      <c r="N866" s="158" t="s">
        <v>1422</v>
      </c>
      <c r="O866" s="165" t="s">
        <v>860</v>
      </c>
      <c r="P866" s="170"/>
      <c r="R866" s="171">
        <f t="shared" si="318"/>
        <v>0</v>
      </c>
      <c r="S866" s="153" t="s">
        <v>176</v>
      </c>
      <c r="T866" s="170"/>
      <c r="V866" s="171">
        <f t="shared" si="319"/>
        <v>0</v>
      </c>
      <c r="X866" s="342"/>
      <c r="Y866" s="342"/>
      <c r="Z866" s="342"/>
    </row>
    <row r="867" spans="1:26" ht="15" hidden="1" customHeight="1">
      <c r="A867" s="153">
        <v>857</v>
      </c>
      <c r="B867" s="153">
        <f t="shared" si="311"/>
        <v>5</v>
      </c>
      <c r="C867" s="154">
        <v>64834</v>
      </c>
      <c r="F867" s="158" t="s">
        <v>176</v>
      </c>
      <c r="G867" s="158"/>
      <c r="H867" s="158" t="s">
        <v>176</v>
      </c>
      <c r="I867" s="163">
        <v>64834</v>
      </c>
      <c r="J867" s="158" t="s">
        <v>176</v>
      </c>
      <c r="K867" s="158" t="s">
        <v>176</v>
      </c>
      <c r="L867" s="158" t="s">
        <v>176</v>
      </c>
      <c r="M867" s="158" t="s">
        <v>176</v>
      </c>
      <c r="N867" s="158" t="s">
        <v>1422</v>
      </c>
      <c r="O867" s="163" t="s">
        <v>861</v>
      </c>
      <c r="P867" s="170"/>
      <c r="R867" s="171">
        <f>P867-R868-R869-R870</f>
        <v>0</v>
      </c>
      <c r="S867" s="153" t="s">
        <v>176</v>
      </c>
      <c r="T867" s="170"/>
      <c r="V867" s="171">
        <f>T867+V868+V869+V870</f>
        <v>0</v>
      </c>
      <c r="X867" s="342"/>
      <c r="Y867" s="342"/>
      <c r="Z867" s="342"/>
    </row>
    <row r="868" spans="1:26" ht="15" hidden="1" customHeight="1">
      <c r="A868" s="153">
        <v>858</v>
      </c>
      <c r="B868" s="153">
        <f t="shared" si="311"/>
        <v>6</v>
      </c>
      <c r="C868" s="154">
        <v>648341</v>
      </c>
      <c r="F868" s="158" t="s">
        <v>176</v>
      </c>
      <c r="G868" s="158"/>
      <c r="H868" s="158" t="s">
        <v>176</v>
      </c>
      <c r="I868" s="158" t="s">
        <v>176</v>
      </c>
      <c r="J868" s="165">
        <v>648341</v>
      </c>
      <c r="K868" s="158" t="s">
        <v>176</v>
      </c>
      <c r="L868" s="158" t="s">
        <v>176</v>
      </c>
      <c r="M868" s="158" t="s">
        <v>176</v>
      </c>
      <c r="N868" s="158" t="s">
        <v>1422</v>
      </c>
      <c r="O868" s="165" t="s">
        <v>862</v>
      </c>
      <c r="P868" s="170"/>
      <c r="R868" s="171">
        <f t="shared" ref="R868:R870" si="320">P868</f>
        <v>0</v>
      </c>
      <c r="S868" s="153" t="s">
        <v>176</v>
      </c>
      <c r="T868" s="170"/>
      <c r="V868" s="171">
        <f t="shared" ref="V868:V870" si="321">T868</f>
        <v>0</v>
      </c>
      <c r="X868" s="342"/>
      <c r="Y868" s="342"/>
      <c r="Z868" s="342"/>
    </row>
    <row r="869" spans="1:26" ht="15" hidden="1" customHeight="1">
      <c r="A869" s="153">
        <v>859</v>
      </c>
      <c r="B869" s="153">
        <f t="shared" si="311"/>
        <v>6</v>
      </c>
      <c r="C869" s="154">
        <v>648342</v>
      </c>
      <c r="F869" s="158" t="s">
        <v>176</v>
      </c>
      <c r="G869" s="158"/>
      <c r="H869" s="158" t="s">
        <v>176</v>
      </c>
      <c r="I869" s="158" t="s">
        <v>176</v>
      </c>
      <c r="J869" s="165">
        <v>648342</v>
      </c>
      <c r="K869" s="158" t="s">
        <v>176</v>
      </c>
      <c r="L869" s="158" t="s">
        <v>176</v>
      </c>
      <c r="M869" s="158" t="s">
        <v>176</v>
      </c>
      <c r="N869" s="158" t="s">
        <v>1422</v>
      </c>
      <c r="O869" s="165" t="s">
        <v>863</v>
      </c>
      <c r="P869" s="170"/>
      <c r="R869" s="171">
        <f t="shared" si="320"/>
        <v>0</v>
      </c>
      <c r="S869" s="153" t="s">
        <v>176</v>
      </c>
      <c r="T869" s="170"/>
      <c r="V869" s="171">
        <f t="shared" si="321"/>
        <v>0</v>
      </c>
      <c r="X869" s="342"/>
      <c r="Y869" s="342"/>
      <c r="Z869" s="342"/>
    </row>
    <row r="870" spans="1:26" ht="15" hidden="1" customHeight="1">
      <c r="A870" s="153">
        <v>860</v>
      </c>
      <c r="B870" s="153">
        <f t="shared" si="311"/>
        <v>6</v>
      </c>
      <c r="C870" s="154">
        <v>648348</v>
      </c>
      <c r="F870" s="158" t="s">
        <v>176</v>
      </c>
      <c r="G870" s="158"/>
      <c r="H870" s="158" t="s">
        <v>176</v>
      </c>
      <c r="I870" s="158" t="s">
        <v>176</v>
      </c>
      <c r="J870" s="165">
        <v>648348</v>
      </c>
      <c r="K870" s="158" t="s">
        <v>176</v>
      </c>
      <c r="L870" s="158" t="s">
        <v>176</v>
      </c>
      <c r="M870" s="158" t="s">
        <v>176</v>
      </c>
      <c r="N870" s="158" t="s">
        <v>1422</v>
      </c>
      <c r="O870" s="165" t="s">
        <v>864</v>
      </c>
      <c r="P870" s="170"/>
      <c r="R870" s="171">
        <f t="shared" si="320"/>
        <v>0</v>
      </c>
      <c r="S870" s="153" t="s">
        <v>176</v>
      </c>
      <c r="T870" s="170"/>
      <c r="V870" s="171">
        <f t="shared" si="321"/>
        <v>0</v>
      </c>
      <c r="X870" s="342"/>
      <c r="Y870" s="342"/>
      <c r="Z870" s="342"/>
    </row>
    <row r="871" spans="1:26" ht="15" hidden="1" customHeight="1">
      <c r="A871" s="153">
        <v>861</v>
      </c>
      <c r="B871" s="153">
        <f t="shared" si="311"/>
        <v>5</v>
      </c>
      <c r="C871" s="154">
        <v>64835</v>
      </c>
      <c r="F871" s="158" t="s">
        <v>176</v>
      </c>
      <c r="G871" s="158"/>
      <c r="H871" s="158" t="s">
        <v>176</v>
      </c>
      <c r="I871" s="163">
        <v>64835</v>
      </c>
      <c r="J871" s="158" t="s">
        <v>176</v>
      </c>
      <c r="K871" s="158" t="s">
        <v>176</v>
      </c>
      <c r="L871" s="158" t="s">
        <v>176</v>
      </c>
      <c r="M871" s="158" t="s">
        <v>176</v>
      </c>
      <c r="N871" s="158" t="s">
        <v>1422</v>
      </c>
      <c r="O871" s="163" t="s">
        <v>865</v>
      </c>
      <c r="P871" s="170"/>
      <c r="R871" s="171">
        <f>P871</f>
        <v>0</v>
      </c>
      <c r="S871" s="153" t="s">
        <v>176</v>
      </c>
      <c r="T871" s="170"/>
      <c r="V871" s="171">
        <f>T871</f>
        <v>0</v>
      </c>
      <c r="X871" s="342"/>
      <c r="Y871" s="342"/>
      <c r="Z871" s="342"/>
    </row>
    <row r="872" spans="1:26" ht="15" hidden="1" customHeight="1">
      <c r="A872" s="153">
        <v>862</v>
      </c>
      <c r="B872" s="153">
        <f t="shared" si="311"/>
        <v>5</v>
      </c>
      <c r="C872" s="154">
        <v>64838</v>
      </c>
      <c r="F872" s="158" t="s">
        <v>176</v>
      </c>
      <c r="G872" s="158"/>
      <c r="H872" s="158" t="s">
        <v>176</v>
      </c>
      <c r="I872" s="163">
        <v>64838</v>
      </c>
      <c r="J872" s="158" t="s">
        <v>176</v>
      </c>
      <c r="K872" s="158" t="s">
        <v>176</v>
      </c>
      <c r="L872" s="158" t="s">
        <v>176</v>
      </c>
      <c r="M872" s="158" t="s">
        <v>176</v>
      </c>
      <c r="N872" s="158" t="s">
        <v>1422</v>
      </c>
      <c r="O872" s="163" t="s">
        <v>866</v>
      </c>
      <c r="P872" s="170"/>
      <c r="R872" s="171">
        <f>P872</f>
        <v>0</v>
      </c>
      <c r="S872" s="153" t="s">
        <v>176</v>
      </c>
      <c r="T872" s="170"/>
      <c r="V872" s="171">
        <f>T872</f>
        <v>0</v>
      </c>
      <c r="X872" s="342"/>
      <c r="Y872" s="342"/>
      <c r="Z872" s="342"/>
    </row>
    <row r="873" spans="1:26" ht="15" hidden="1" customHeight="1">
      <c r="A873" s="153">
        <v>863</v>
      </c>
      <c r="B873" s="153">
        <f t="shared" si="311"/>
        <v>4</v>
      </c>
      <c r="C873" s="154">
        <v>6484</v>
      </c>
      <c r="F873" s="158" t="s">
        <v>176</v>
      </c>
      <c r="G873" s="158"/>
      <c r="H873" s="162">
        <v>6484</v>
      </c>
      <c r="I873" s="158" t="s">
        <v>176</v>
      </c>
      <c r="J873" s="158" t="s">
        <v>176</v>
      </c>
      <c r="K873" s="158" t="s">
        <v>176</v>
      </c>
      <c r="L873" s="158" t="s">
        <v>176</v>
      </c>
      <c r="M873" s="158" t="s">
        <v>176</v>
      </c>
      <c r="N873" s="158" t="s">
        <v>1422</v>
      </c>
      <c r="O873" s="162" t="s">
        <v>867</v>
      </c>
      <c r="P873" s="170"/>
      <c r="R873" s="171">
        <f>P873-R874-R875-R876-R877-R878</f>
        <v>0</v>
      </c>
      <c r="S873" s="153" t="s">
        <v>176</v>
      </c>
      <c r="T873" s="170"/>
      <c r="V873" s="171">
        <f>T873+V874+V875+V876+V877+V878</f>
        <v>0</v>
      </c>
      <c r="X873" s="342"/>
      <c r="Y873" s="342"/>
      <c r="Z873" s="342"/>
    </row>
    <row r="874" spans="1:26" ht="15" hidden="1" customHeight="1">
      <c r="A874" s="153">
        <v>864</v>
      </c>
      <c r="B874" s="153">
        <f t="shared" si="311"/>
        <v>5</v>
      </c>
      <c r="C874" s="154">
        <v>64841</v>
      </c>
      <c r="F874" s="158" t="s">
        <v>176</v>
      </c>
      <c r="G874" s="158"/>
      <c r="H874" s="158" t="s">
        <v>176</v>
      </c>
      <c r="I874" s="163">
        <v>64841</v>
      </c>
      <c r="J874" s="158" t="s">
        <v>176</v>
      </c>
      <c r="K874" s="158" t="s">
        <v>176</v>
      </c>
      <c r="L874" s="158" t="s">
        <v>176</v>
      </c>
      <c r="M874" s="158" t="s">
        <v>176</v>
      </c>
      <c r="N874" s="158" t="s">
        <v>1422</v>
      </c>
      <c r="O874" s="163" t="s">
        <v>868</v>
      </c>
      <c r="P874" s="170"/>
      <c r="R874" s="171">
        <f t="shared" ref="R874:R878" si="322">P874</f>
        <v>0</v>
      </c>
      <c r="S874" s="153" t="s">
        <v>176</v>
      </c>
      <c r="T874" s="170"/>
      <c r="V874" s="171">
        <f t="shared" ref="V874:V878" si="323">T874</f>
        <v>0</v>
      </c>
      <c r="X874" s="342"/>
      <c r="Y874" s="342"/>
      <c r="Z874" s="342"/>
    </row>
    <row r="875" spans="1:26" ht="15" hidden="1" customHeight="1">
      <c r="A875" s="153">
        <v>865</v>
      </c>
      <c r="B875" s="153">
        <f t="shared" si="311"/>
        <v>5</v>
      </c>
      <c r="C875" s="154">
        <v>64842</v>
      </c>
      <c r="F875" s="158" t="s">
        <v>176</v>
      </c>
      <c r="G875" s="158"/>
      <c r="H875" s="158" t="s">
        <v>176</v>
      </c>
      <c r="I875" s="163">
        <v>64842</v>
      </c>
      <c r="J875" s="158" t="s">
        <v>176</v>
      </c>
      <c r="K875" s="158" t="s">
        <v>176</v>
      </c>
      <c r="L875" s="158" t="s">
        <v>176</v>
      </c>
      <c r="M875" s="158" t="s">
        <v>176</v>
      </c>
      <c r="N875" s="158" t="s">
        <v>1422</v>
      </c>
      <c r="O875" s="163" t="s">
        <v>869</v>
      </c>
      <c r="P875" s="170"/>
      <c r="R875" s="171">
        <f t="shared" si="322"/>
        <v>0</v>
      </c>
      <c r="S875" s="153" t="s">
        <v>176</v>
      </c>
      <c r="T875" s="170"/>
      <c r="V875" s="171">
        <f t="shared" si="323"/>
        <v>0</v>
      </c>
      <c r="X875" s="342"/>
      <c r="Y875" s="342"/>
      <c r="Z875" s="342"/>
    </row>
    <row r="876" spans="1:26" ht="15" hidden="1" customHeight="1">
      <c r="A876" s="153">
        <v>866</v>
      </c>
      <c r="B876" s="153">
        <f t="shared" si="311"/>
        <v>5</v>
      </c>
      <c r="C876" s="154">
        <v>64843</v>
      </c>
      <c r="F876" s="158" t="s">
        <v>176</v>
      </c>
      <c r="G876" s="158"/>
      <c r="H876" s="158" t="s">
        <v>176</v>
      </c>
      <c r="I876" s="163">
        <v>64843</v>
      </c>
      <c r="J876" s="158" t="s">
        <v>176</v>
      </c>
      <c r="K876" s="158" t="s">
        <v>176</v>
      </c>
      <c r="L876" s="158" t="s">
        <v>176</v>
      </c>
      <c r="M876" s="158" t="s">
        <v>176</v>
      </c>
      <c r="N876" s="158" t="s">
        <v>1422</v>
      </c>
      <c r="O876" s="163" t="s">
        <v>870</v>
      </c>
      <c r="P876" s="170"/>
      <c r="R876" s="171">
        <f t="shared" si="322"/>
        <v>0</v>
      </c>
      <c r="S876" s="153" t="s">
        <v>176</v>
      </c>
      <c r="T876" s="170"/>
      <c r="V876" s="171">
        <f t="shared" si="323"/>
        <v>0</v>
      </c>
      <c r="X876" s="342"/>
      <c r="Y876" s="342"/>
      <c r="Z876" s="342"/>
    </row>
    <row r="877" spans="1:26" ht="15" hidden="1" customHeight="1">
      <c r="A877" s="153">
        <v>867</v>
      </c>
      <c r="B877" s="153">
        <f t="shared" si="311"/>
        <v>5</v>
      </c>
      <c r="C877" s="154">
        <v>64844</v>
      </c>
      <c r="F877" s="158" t="s">
        <v>176</v>
      </c>
      <c r="G877" s="158"/>
      <c r="H877" s="158" t="s">
        <v>176</v>
      </c>
      <c r="I877" s="163">
        <v>64844</v>
      </c>
      <c r="J877" s="158" t="s">
        <v>176</v>
      </c>
      <c r="K877" s="158" t="s">
        <v>176</v>
      </c>
      <c r="L877" s="158" t="s">
        <v>176</v>
      </c>
      <c r="M877" s="158" t="s">
        <v>176</v>
      </c>
      <c r="N877" s="158" t="s">
        <v>1422</v>
      </c>
      <c r="O877" s="163" t="s">
        <v>871</v>
      </c>
      <c r="P877" s="170"/>
      <c r="R877" s="171">
        <f t="shared" si="322"/>
        <v>0</v>
      </c>
      <c r="S877" s="153" t="s">
        <v>176</v>
      </c>
      <c r="T877" s="170"/>
      <c r="V877" s="171">
        <f t="shared" si="323"/>
        <v>0</v>
      </c>
      <c r="X877" s="342"/>
      <c r="Y877" s="342"/>
      <c r="Z877" s="342"/>
    </row>
    <row r="878" spans="1:26" ht="15" hidden="1" customHeight="1">
      <c r="A878" s="153">
        <v>868</v>
      </c>
      <c r="B878" s="153">
        <f t="shared" si="311"/>
        <v>5</v>
      </c>
      <c r="C878" s="154">
        <v>64848</v>
      </c>
      <c r="F878" s="158" t="s">
        <v>176</v>
      </c>
      <c r="G878" s="158"/>
      <c r="H878" s="158" t="s">
        <v>176</v>
      </c>
      <c r="I878" s="163">
        <v>64848</v>
      </c>
      <c r="J878" s="158" t="s">
        <v>176</v>
      </c>
      <c r="K878" s="158" t="s">
        <v>176</v>
      </c>
      <c r="L878" s="158" t="s">
        <v>176</v>
      </c>
      <c r="M878" s="158" t="s">
        <v>176</v>
      </c>
      <c r="N878" s="158" t="s">
        <v>1422</v>
      </c>
      <c r="O878" s="163" t="s">
        <v>872</v>
      </c>
      <c r="P878" s="170"/>
      <c r="R878" s="171">
        <f t="shared" si="322"/>
        <v>0</v>
      </c>
      <c r="S878" s="153" t="s">
        <v>176</v>
      </c>
      <c r="T878" s="170"/>
      <c r="V878" s="171">
        <f t="shared" si="323"/>
        <v>0</v>
      </c>
      <c r="X878" s="342"/>
      <c r="Y878" s="342"/>
      <c r="Z878" s="342"/>
    </row>
    <row r="879" spans="1:26" ht="15" hidden="1" customHeight="1">
      <c r="A879" s="153">
        <v>869</v>
      </c>
      <c r="B879" s="153">
        <f t="shared" si="311"/>
        <v>4</v>
      </c>
      <c r="C879" s="154">
        <v>6485</v>
      </c>
      <c r="F879" s="158" t="s">
        <v>176</v>
      </c>
      <c r="G879" s="158"/>
      <c r="H879" s="162">
        <v>6485</v>
      </c>
      <c r="I879" s="158" t="s">
        <v>176</v>
      </c>
      <c r="J879" s="158" t="s">
        <v>176</v>
      </c>
      <c r="K879" s="158" t="s">
        <v>176</v>
      </c>
      <c r="L879" s="158" t="s">
        <v>176</v>
      </c>
      <c r="M879" s="158" t="s">
        <v>176</v>
      </c>
      <c r="N879" s="158" t="s">
        <v>1422</v>
      </c>
      <c r="O879" s="162" t="s">
        <v>873</v>
      </c>
      <c r="P879" s="170"/>
      <c r="R879" s="171">
        <f>P879-R880-R881-R882-R883-R884-R885</f>
        <v>0</v>
      </c>
      <c r="S879" s="153" t="s">
        <v>176</v>
      </c>
      <c r="T879" s="170"/>
      <c r="V879" s="171">
        <f>T879+V880+V885</f>
        <v>0</v>
      </c>
      <c r="X879" s="342"/>
      <c r="Y879" s="342"/>
      <c r="Z879" s="342"/>
    </row>
    <row r="880" spans="1:26" ht="15" hidden="1" customHeight="1">
      <c r="A880" s="153">
        <v>870</v>
      </c>
      <c r="B880" s="153">
        <f t="shared" si="311"/>
        <v>5</v>
      </c>
      <c r="C880" s="154">
        <v>64851</v>
      </c>
      <c r="F880" s="158" t="s">
        <v>176</v>
      </c>
      <c r="G880" s="158"/>
      <c r="H880" s="158" t="s">
        <v>176</v>
      </c>
      <c r="I880" s="163">
        <v>64851</v>
      </c>
      <c r="J880" s="158" t="s">
        <v>176</v>
      </c>
      <c r="K880" s="158" t="s">
        <v>176</v>
      </c>
      <c r="L880" s="158" t="s">
        <v>176</v>
      </c>
      <c r="M880" s="158" t="s">
        <v>176</v>
      </c>
      <c r="N880" s="158" t="s">
        <v>1422</v>
      </c>
      <c r="O880" s="163" t="s">
        <v>874</v>
      </c>
      <c r="P880" s="170"/>
      <c r="R880" s="171">
        <f>P880-R881-R882-R883-R884</f>
        <v>0</v>
      </c>
      <c r="S880" s="153" t="s">
        <v>176</v>
      </c>
      <c r="T880" s="170"/>
      <c r="V880" s="171">
        <f>T880+V881+V882+V883+V884</f>
        <v>0</v>
      </c>
      <c r="X880" s="342"/>
      <c r="Y880" s="342"/>
      <c r="Z880" s="342"/>
    </row>
    <row r="881" spans="1:26" ht="15" hidden="1" customHeight="1">
      <c r="A881" s="153">
        <v>871</v>
      </c>
      <c r="B881" s="153">
        <f t="shared" si="311"/>
        <v>6</v>
      </c>
      <c r="C881" s="154">
        <v>648511</v>
      </c>
      <c r="F881" s="158" t="s">
        <v>176</v>
      </c>
      <c r="G881" s="158"/>
      <c r="H881" s="158" t="s">
        <v>176</v>
      </c>
      <c r="I881" s="158" t="s">
        <v>176</v>
      </c>
      <c r="J881" s="165">
        <v>648511</v>
      </c>
      <c r="K881" s="158" t="s">
        <v>176</v>
      </c>
      <c r="L881" s="158" t="s">
        <v>176</v>
      </c>
      <c r="M881" s="158" t="s">
        <v>176</v>
      </c>
      <c r="N881" s="158" t="s">
        <v>1422</v>
      </c>
      <c r="O881" s="165" t="s">
        <v>875</v>
      </c>
      <c r="P881" s="170"/>
      <c r="R881" s="171">
        <f t="shared" ref="R881:R884" si="324">P881</f>
        <v>0</v>
      </c>
      <c r="S881" s="153" t="s">
        <v>176</v>
      </c>
      <c r="T881" s="170"/>
      <c r="V881" s="171">
        <f t="shared" ref="V881:V884" si="325">T881</f>
        <v>0</v>
      </c>
      <c r="X881" s="342"/>
      <c r="Y881" s="342"/>
      <c r="Z881" s="342"/>
    </row>
    <row r="882" spans="1:26" ht="15" hidden="1" customHeight="1">
      <c r="A882" s="153">
        <v>872</v>
      </c>
      <c r="B882" s="153">
        <f t="shared" si="311"/>
        <v>6</v>
      </c>
      <c r="C882" s="154">
        <v>648512</v>
      </c>
      <c r="F882" s="158" t="s">
        <v>176</v>
      </c>
      <c r="G882" s="158"/>
      <c r="H882" s="158" t="s">
        <v>176</v>
      </c>
      <c r="I882" s="158" t="s">
        <v>176</v>
      </c>
      <c r="J882" s="165">
        <v>648512</v>
      </c>
      <c r="K882" s="158" t="s">
        <v>176</v>
      </c>
      <c r="L882" s="158" t="s">
        <v>176</v>
      </c>
      <c r="M882" s="158" t="s">
        <v>176</v>
      </c>
      <c r="N882" s="158" t="s">
        <v>1422</v>
      </c>
      <c r="O882" s="165" t="s">
        <v>876</v>
      </c>
      <c r="P882" s="170"/>
      <c r="R882" s="171">
        <f t="shared" si="324"/>
        <v>0</v>
      </c>
      <c r="S882" s="153" t="s">
        <v>176</v>
      </c>
      <c r="T882" s="170"/>
      <c r="V882" s="171">
        <f t="shared" si="325"/>
        <v>0</v>
      </c>
      <c r="X882" s="342"/>
      <c r="Y882" s="342"/>
      <c r="Z882" s="342"/>
    </row>
    <row r="883" spans="1:26" ht="15" hidden="1" customHeight="1">
      <c r="A883" s="153">
        <v>873</v>
      </c>
      <c r="B883" s="153">
        <f t="shared" si="311"/>
        <v>6</v>
      </c>
      <c r="C883" s="154">
        <v>648513</v>
      </c>
      <c r="F883" s="158" t="s">
        <v>176</v>
      </c>
      <c r="G883" s="158"/>
      <c r="H883" s="158" t="s">
        <v>176</v>
      </c>
      <c r="I883" s="158" t="s">
        <v>176</v>
      </c>
      <c r="J883" s="165">
        <v>648513</v>
      </c>
      <c r="K883" s="158" t="s">
        <v>176</v>
      </c>
      <c r="L883" s="158" t="s">
        <v>176</v>
      </c>
      <c r="M883" s="158" t="s">
        <v>176</v>
      </c>
      <c r="N883" s="158" t="s">
        <v>1422</v>
      </c>
      <c r="O883" s="165" t="s">
        <v>877</v>
      </c>
      <c r="P883" s="170"/>
      <c r="R883" s="171">
        <f t="shared" si="324"/>
        <v>0</v>
      </c>
      <c r="S883" s="153" t="s">
        <v>176</v>
      </c>
      <c r="T883" s="170"/>
      <c r="V883" s="171">
        <f t="shared" si="325"/>
        <v>0</v>
      </c>
      <c r="X883" s="342"/>
      <c r="Y883" s="342"/>
      <c r="Z883" s="342"/>
    </row>
    <row r="884" spans="1:26" ht="15" hidden="1" customHeight="1">
      <c r="A884" s="153">
        <v>874</v>
      </c>
      <c r="B884" s="153">
        <f t="shared" si="311"/>
        <v>6</v>
      </c>
      <c r="C884" s="154">
        <v>648518</v>
      </c>
      <c r="F884" s="158" t="s">
        <v>176</v>
      </c>
      <c r="G884" s="158"/>
      <c r="H884" s="158" t="s">
        <v>176</v>
      </c>
      <c r="I884" s="158" t="s">
        <v>176</v>
      </c>
      <c r="J884" s="165">
        <v>648518</v>
      </c>
      <c r="K884" s="158" t="s">
        <v>176</v>
      </c>
      <c r="L884" s="158" t="s">
        <v>176</v>
      </c>
      <c r="M884" s="158" t="s">
        <v>176</v>
      </c>
      <c r="N884" s="158" t="s">
        <v>1422</v>
      </c>
      <c r="O884" s="165" t="s">
        <v>411</v>
      </c>
      <c r="P884" s="170"/>
      <c r="R884" s="171">
        <f t="shared" si="324"/>
        <v>0</v>
      </c>
      <c r="S884" s="153" t="s">
        <v>176</v>
      </c>
      <c r="T884" s="170"/>
      <c r="V884" s="171">
        <f t="shared" si="325"/>
        <v>0</v>
      </c>
      <c r="X884" s="342"/>
      <c r="Y884" s="342"/>
      <c r="Z884" s="342"/>
    </row>
    <row r="885" spans="1:26" ht="15" hidden="1" customHeight="1">
      <c r="A885" s="153">
        <v>875</v>
      </c>
      <c r="B885" s="153">
        <f t="shared" si="311"/>
        <v>5</v>
      </c>
      <c r="C885" s="154">
        <v>64858</v>
      </c>
      <c r="F885" s="158" t="s">
        <v>176</v>
      </c>
      <c r="G885" s="158"/>
      <c r="H885" s="158" t="s">
        <v>176</v>
      </c>
      <c r="I885" s="163">
        <v>64858</v>
      </c>
      <c r="J885" s="158" t="s">
        <v>176</v>
      </c>
      <c r="K885" s="158" t="s">
        <v>176</v>
      </c>
      <c r="L885" s="158" t="s">
        <v>176</v>
      </c>
      <c r="M885" s="158" t="s">
        <v>176</v>
      </c>
      <c r="N885" s="158" t="s">
        <v>1422</v>
      </c>
      <c r="O885" s="163" t="s">
        <v>878</v>
      </c>
      <c r="P885" s="170"/>
      <c r="R885" s="171">
        <f>P885</f>
        <v>0</v>
      </c>
      <c r="S885" s="153" t="s">
        <v>176</v>
      </c>
      <c r="T885" s="170"/>
      <c r="V885" s="171">
        <f>T885</f>
        <v>0</v>
      </c>
      <c r="X885" s="342"/>
      <c r="Y885" s="342"/>
      <c r="Z885" s="342"/>
    </row>
    <row r="886" spans="1:26" ht="15" hidden="1" customHeight="1">
      <c r="A886" s="153">
        <v>876</v>
      </c>
      <c r="B886" s="153">
        <f t="shared" si="311"/>
        <v>4</v>
      </c>
      <c r="C886" s="154">
        <v>6488</v>
      </c>
      <c r="F886" s="158" t="s">
        <v>176</v>
      </c>
      <c r="G886" s="158"/>
      <c r="H886" s="162">
        <v>6488</v>
      </c>
      <c r="I886" s="158" t="s">
        <v>176</v>
      </c>
      <c r="J886" s="158" t="s">
        <v>176</v>
      </c>
      <c r="K886" s="158" t="s">
        <v>176</v>
      </c>
      <c r="L886" s="158" t="s">
        <v>176</v>
      </c>
      <c r="M886" s="158" t="s">
        <v>176</v>
      </c>
      <c r="N886" s="158" t="s">
        <v>1422</v>
      </c>
      <c r="O886" s="162" t="s">
        <v>782</v>
      </c>
      <c r="P886" s="170"/>
      <c r="R886" s="171">
        <f>P886-R887-R888</f>
        <v>0</v>
      </c>
      <c r="S886" s="153" t="s">
        <v>176</v>
      </c>
      <c r="T886" s="170"/>
      <c r="V886" s="171">
        <f>T886+V887+V888</f>
        <v>0</v>
      </c>
      <c r="X886" s="342"/>
      <c r="Y886" s="342"/>
      <c r="Z886" s="342"/>
    </row>
    <row r="887" spans="1:26" ht="15" hidden="1" customHeight="1">
      <c r="A887" s="153">
        <v>877</v>
      </c>
      <c r="B887" s="153">
        <f t="shared" si="311"/>
        <v>5</v>
      </c>
      <c r="C887" s="154">
        <v>64881</v>
      </c>
      <c r="F887" s="158" t="s">
        <v>176</v>
      </c>
      <c r="G887" s="158"/>
      <c r="H887" s="158" t="s">
        <v>176</v>
      </c>
      <c r="I887" s="163">
        <v>64881</v>
      </c>
      <c r="J887" s="158" t="s">
        <v>176</v>
      </c>
      <c r="K887" s="158" t="s">
        <v>176</v>
      </c>
      <c r="L887" s="158" t="s">
        <v>176</v>
      </c>
      <c r="M887" s="158" t="s">
        <v>176</v>
      </c>
      <c r="N887" s="158" t="s">
        <v>1422</v>
      </c>
      <c r="O887" s="163" t="s">
        <v>879</v>
      </c>
      <c r="P887" s="170"/>
      <c r="R887" s="171">
        <f t="shared" ref="R887:R888" si="326">P887</f>
        <v>0</v>
      </c>
      <c r="S887" s="153" t="s">
        <v>176</v>
      </c>
      <c r="T887" s="170"/>
      <c r="V887" s="171">
        <f t="shared" ref="V887:V888" si="327">T887</f>
        <v>0</v>
      </c>
      <c r="X887" s="342"/>
      <c r="Y887" s="342"/>
      <c r="Z887" s="342"/>
    </row>
    <row r="888" spans="1:26" ht="15" hidden="1" customHeight="1">
      <c r="A888" s="153">
        <v>878</v>
      </c>
      <c r="B888" s="153">
        <f t="shared" si="311"/>
        <v>5</v>
      </c>
      <c r="C888" s="154">
        <v>64888</v>
      </c>
      <c r="F888" s="158" t="s">
        <v>176</v>
      </c>
      <c r="G888" s="158"/>
      <c r="H888" s="158" t="s">
        <v>176</v>
      </c>
      <c r="I888" s="163">
        <v>64888</v>
      </c>
      <c r="J888" s="158" t="s">
        <v>176</v>
      </c>
      <c r="K888" s="158" t="s">
        <v>176</v>
      </c>
      <c r="L888" s="158" t="s">
        <v>176</v>
      </c>
      <c r="M888" s="158" t="s">
        <v>176</v>
      </c>
      <c r="N888" s="158" t="s">
        <v>1422</v>
      </c>
      <c r="O888" s="163" t="s">
        <v>782</v>
      </c>
      <c r="P888" s="170"/>
      <c r="R888" s="171">
        <f t="shared" si="326"/>
        <v>0</v>
      </c>
      <c r="S888" s="153" t="s">
        <v>176</v>
      </c>
      <c r="T888" s="170"/>
      <c r="V888" s="171">
        <f t="shared" si="327"/>
        <v>0</v>
      </c>
      <c r="X888" s="342"/>
      <c r="Y888" s="342"/>
      <c r="Z888" s="342"/>
    </row>
    <row r="889" spans="1:26" ht="15" customHeight="1">
      <c r="A889" s="153">
        <v>879</v>
      </c>
      <c r="B889" s="153">
        <f t="shared" si="311"/>
        <v>3</v>
      </c>
      <c r="C889" s="154">
        <v>649</v>
      </c>
      <c r="D889" s="154" t="s">
        <v>1421</v>
      </c>
      <c r="F889" s="158" t="s">
        <v>176</v>
      </c>
      <c r="G889" s="159">
        <v>649</v>
      </c>
      <c r="H889" s="158" t="s">
        <v>176</v>
      </c>
      <c r="I889" s="158" t="s">
        <v>176</v>
      </c>
      <c r="J889" s="158" t="s">
        <v>176</v>
      </c>
      <c r="K889" s="158" t="s">
        <v>176</v>
      </c>
      <c r="L889" s="158" t="s">
        <v>176</v>
      </c>
      <c r="M889" s="158" t="s">
        <v>176</v>
      </c>
      <c r="N889" s="158"/>
      <c r="O889" s="159" t="s">
        <v>880</v>
      </c>
      <c r="P889" s="160"/>
      <c r="R889" s="161">
        <f>P889-SUM(R890:R895)</f>
        <v>0</v>
      </c>
      <c r="S889" s="153" t="s">
        <v>176</v>
      </c>
      <c r="T889" s="160"/>
      <c r="V889" s="161">
        <f>T889+V890+V891+V892+V893+V894+V895</f>
        <v>0</v>
      </c>
      <c r="X889" s="342"/>
      <c r="Y889" s="342"/>
      <c r="Z889" s="342"/>
    </row>
    <row r="890" spans="1:26" ht="15" customHeight="1">
      <c r="A890" s="153">
        <v>880</v>
      </c>
      <c r="B890" s="153">
        <f t="shared" si="311"/>
        <v>4</v>
      </c>
      <c r="C890" s="154">
        <v>6491</v>
      </c>
      <c r="D890" s="154" t="s">
        <v>1421</v>
      </c>
      <c r="F890" s="158" t="s">
        <v>176</v>
      </c>
      <c r="G890" s="158"/>
      <c r="H890" s="162">
        <v>6491</v>
      </c>
      <c r="I890" s="158" t="s">
        <v>176</v>
      </c>
      <c r="J890" s="158" t="s">
        <v>176</v>
      </c>
      <c r="K890" s="158" t="s">
        <v>176</v>
      </c>
      <c r="L890" s="158" t="s">
        <v>176</v>
      </c>
      <c r="M890" s="158" t="s">
        <v>176</v>
      </c>
      <c r="N890" s="158"/>
      <c r="O890" s="162" t="s">
        <v>881</v>
      </c>
      <c r="P890" s="160"/>
      <c r="R890" s="161">
        <f>P890</f>
        <v>0</v>
      </c>
      <c r="S890" s="153" t="s">
        <v>176</v>
      </c>
      <c r="T890" s="160"/>
      <c r="V890" s="161">
        <f>T890</f>
        <v>0</v>
      </c>
      <c r="X890" s="342"/>
      <c r="Y890" s="342"/>
      <c r="Z890" s="342"/>
    </row>
    <row r="891" spans="1:26" ht="15" customHeight="1">
      <c r="A891" s="153">
        <v>881</v>
      </c>
      <c r="B891" s="153">
        <f t="shared" si="311"/>
        <v>4</v>
      </c>
      <c r="C891" s="154">
        <v>6492</v>
      </c>
      <c r="D891" s="154" t="s">
        <v>1421</v>
      </c>
      <c r="F891" s="158" t="s">
        <v>176</v>
      </c>
      <c r="G891" s="158"/>
      <c r="H891" s="162">
        <v>6492</v>
      </c>
      <c r="I891" s="158" t="s">
        <v>176</v>
      </c>
      <c r="J891" s="158" t="s">
        <v>176</v>
      </c>
      <c r="K891" s="158" t="s">
        <v>176</v>
      </c>
      <c r="L891" s="158" t="s">
        <v>176</v>
      </c>
      <c r="M891" s="158" t="s">
        <v>176</v>
      </c>
      <c r="N891" s="158"/>
      <c r="O891" s="162" t="s">
        <v>882</v>
      </c>
      <c r="P891" s="160"/>
      <c r="R891" s="161">
        <f t="shared" ref="R891:R895" si="328">P891</f>
        <v>0</v>
      </c>
      <c r="S891" s="153" t="s">
        <v>176</v>
      </c>
      <c r="T891" s="160"/>
      <c r="V891" s="161">
        <f t="shared" ref="V891:V895" si="329">T891</f>
        <v>0</v>
      </c>
      <c r="X891" s="342"/>
      <c r="Y891" s="342"/>
      <c r="Z891" s="342"/>
    </row>
    <row r="892" spans="1:26" ht="15" customHeight="1">
      <c r="A892" s="153">
        <v>882</v>
      </c>
      <c r="B892" s="153">
        <f t="shared" si="311"/>
        <v>4</v>
      </c>
      <c r="C892" s="154">
        <v>6493</v>
      </c>
      <c r="D892" s="154" t="s">
        <v>1421</v>
      </c>
      <c r="F892" s="158" t="s">
        <v>176</v>
      </c>
      <c r="G892" s="158"/>
      <c r="H892" s="162">
        <v>6493</v>
      </c>
      <c r="I892" s="158" t="s">
        <v>176</v>
      </c>
      <c r="J892" s="158" t="s">
        <v>176</v>
      </c>
      <c r="K892" s="158" t="s">
        <v>176</v>
      </c>
      <c r="L892" s="158" t="s">
        <v>176</v>
      </c>
      <c r="M892" s="158" t="s">
        <v>176</v>
      </c>
      <c r="N892" s="158"/>
      <c r="O892" s="162" t="s">
        <v>883</v>
      </c>
      <c r="P892" s="160"/>
      <c r="R892" s="161">
        <f t="shared" si="328"/>
        <v>0</v>
      </c>
      <c r="S892" s="153" t="s">
        <v>176</v>
      </c>
      <c r="T892" s="160"/>
      <c r="V892" s="161">
        <f t="shared" si="329"/>
        <v>0</v>
      </c>
      <c r="X892" s="342"/>
      <c r="Y892" s="342"/>
      <c r="Z892" s="342"/>
    </row>
    <row r="893" spans="1:26" ht="15" customHeight="1">
      <c r="A893" s="153">
        <v>883</v>
      </c>
      <c r="B893" s="153">
        <f t="shared" si="311"/>
        <v>4</v>
      </c>
      <c r="C893" s="154">
        <v>6494</v>
      </c>
      <c r="D893" s="154" t="s">
        <v>1421</v>
      </c>
      <c r="F893" s="158" t="s">
        <v>176</v>
      </c>
      <c r="G893" s="158"/>
      <c r="H893" s="162">
        <v>6494</v>
      </c>
      <c r="I893" s="158" t="s">
        <v>176</v>
      </c>
      <c r="J893" s="158" t="s">
        <v>176</v>
      </c>
      <c r="K893" s="158" t="s">
        <v>176</v>
      </c>
      <c r="L893" s="158" t="s">
        <v>176</v>
      </c>
      <c r="M893" s="158" t="s">
        <v>176</v>
      </c>
      <c r="N893" s="158"/>
      <c r="O893" s="162" t="s">
        <v>884</v>
      </c>
      <c r="P893" s="160"/>
      <c r="R893" s="161">
        <f t="shared" si="328"/>
        <v>0</v>
      </c>
      <c r="S893" s="153" t="s">
        <v>176</v>
      </c>
      <c r="T893" s="160"/>
      <c r="V893" s="161">
        <f t="shared" si="329"/>
        <v>0</v>
      </c>
      <c r="X893" s="342"/>
      <c r="Y893" s="342"/>
      <c r="Z893" s="342"/>
    </row>
    <row r="894" spans="1:26" ht="15" customHeight="1">
      <c r="A894" s="153">
        <v>884</v>
      </c>
      <c r="B894" s="153">
        <f t="shared" si="311"/>
        <v>4</v>
      </c>
      <c r="C894" s="154">
        <v>6495</v>
      </c>
      <c r="D894" s="154" t="s">
        <v>1421</v>
      </c>
      <c r="F894" s="158" t="s">
        <v>176</v>
      </c>
      <c r="G894" s="158"/>
      <c r="H894" s="162">
        <v>6495</v>
      </c>
      <c r="I894" s="158" t="s">
        <v>176</v>
      </c>
      <c r="J894" s="158" t="s">
        <v>176</v>
      </c>
      <c r="K894" s="158" t="s">
        <v>176</v>
      </c>
      <c r="L894" s="158" t="s">
        <v>176</v>
      </c>
      <c r="M894" s="158" t="s">
        <v>176</v>
      </c>
      <c r="N894" s="158"/>
      <c r="O894" s="162" t="s">
        <v>885</v>
      </c>
      <c r="P894" s="160"/>
      <c r="R894" s="161">
        <f t="shared" si="328"/>
        <v>0</v>
      </c>
      <c r="S894" s="153" t="s">
        <v>176</v>
      </c>
      <c r="T894" s="160"/>
      <c r="V894" s="161">
        <f t="shared" si="329"/>
        <v>0</v>
      </c>
      <c r="X894" s="342"/>
      <c r="Y894" s="342"/>
      <c r="Z894" s="342"/>
    </row>
    <row r="895" spans="1:26" ht="15" customHeight="1">
      <c r="A895" s="153">
        <v>885</v>
      </c>
      <c r="B895" s="153">
        <f t="shared" si="311"/>
        <v>4</v>
      </c>
      <c r="C895" s="154">
        <v>6498</v>
      </c>
      <c r="D895" s="154" t="s">
        <v>1421</v>
      </c>
      <c r="F895" s="158" t="s">
        <v>176</v>
      </c>
      <c r="G895" s="158"/>
      <c r="H895" s="162">
        <v>6498</v>
      </c>
      <c r="I895" s="158" t="s">
        <v>176</v>
      </c>
      <c r="J895" s="158" t="s">
        <v>176</v>
      </c>
      <c r="K895" s="158" t="s">
        <v>176</v>
      </c>
      <c r="L895" s="158" t="s">
        <v>176</v>
      </c>
      <c r="M895" s="158" t="s">
        <v>176</v>
      </c>
      <c r="N895" s="158"/>
      <c r="O895" s="162" t="s">
        <v>886</v>
      </c>
      <c r="P895" s="160"/>
      <c r="R895" s="161">
        <f t="shared" si="328"/>
        <v>0</v>
      </c>
      <c r="S895" s="153" t="s">
        <v>176</v>
      </c>
      <c r="T895" s="160"/>
      <c r="V895" s="161">
        <f t="shared" si="329"/>
        <v>0</v>
      </c>
      <c r="X895" s="342"/>
      <c r="Y895" s="342"/>
      <c r="Z895" s="342"/>
    </row>
    <row r="896" spans="1:26" ht="15" customHeight="1">
      <c r="A896" s="153">
        <v>886</v>
      </c>
      <c r="B896" s="153">
        <f t="shared" si="311"/>
        <v>2</v>
      </c>
      <c r="C896" s="154">
        <v>65</v>
      </c>
      <c r="D896" s="154" t="s">
        <v>1421</v>
      </c>
      <c r="F896" s="155">
        <v>65</v>
      </c>
      <c r="G896" s="155"/>
      <c r="H896" s="155" t="s">
        <v>176</v>
      </c>
      <c r="I896" s="155" t="s">
        <v>176</v>
      </c>
      <c r="J896" s="155" t="s">
        <v>176</v>
      </c>
      <c r="K896" s="155" t="s">
        <v>176</v>
      </c>
      <c r="L896" s="155" t="s">
        <v>176</v>
      </c>
      <c r="M896" s="155" t="s">
        <v>176</v>
      </c>
      <c r="N896" s="155"/>
      <c r="O896" s="155" t="s">
        <v>887</v>
      </c>
      <c r="P896" s="169"/>
      <c r="R896" s="156"/>
      <c r="S896" s="153" t="s">
        <v>176</v>
      </c>
      <c r="T896" s="169"/>
      <c r="V896" s="156"/>
      <c r="X896" s="342"/>
      <c r="Y896" s="342"/>
      <c r="Z896" s="342"/>
    </row>
    <row r="897" spans="1:26" ht="15" customHeight="1">
      <c r="A897" s="153">
        <v>887</v>
      </c>
      <c r="B897" s="153">
        <f t="shared" si="311"/>
        <v>3</v>
      </c>
      <c r="C897" s="154">
        <v>651</v>
      </c>
      <c r="D897" s="154" t="s">
        <v>1421</v>
      </c>
      <c r="F897" s="158" t="s">
        <v>176</v>
      </c>
      <c r="G897" s="159">
        <v>651</v>
      </c>
      <c r="H897" s="158" t="s">
        <v>176</v>
      </c>
      <c r="I897" s="158" t="s">
        <v>176</v>
      </c>
      <c r="J897" s="158" t="s">
        <v>176</v>
      </c>
      <c r="K897" s="158" t="s">
        <v>176</v>
      </c>
      <c r="L897" s="158" t="s">
        <v>176</v>
      </c>
      <c r="M897" s="158" t="s">
        <v>176</v>
      </c>
      <c r="N897" s="158"/>
      <c r="O897" s="159" t="s">
        <v>888</v>
      </c>
      <c r="P897" s="160"/>
      <c r="R897" s="161">
        <f>P897-SUM(R898:R906)</f>
        <v>0</v>
      </c>
      <c r="S897" s="153" t="s">
        <v>176</v>
      </c>
      <c r="T897" s="160"/>
      <c r="V897" s="161">
        <f>T897+V898+V906</f>
        <v>0</v>
      </c>
      <c r="X897" s="342"/>
      <c r="Y897" s="342"/>
      <c r="Z897" s="342"/>
    </row>
    <row r="898" spans="1:26" ht="15" hidden="1" customHeight="1">
      <c r="A898" s="153">
        <v>888</v>
      </c>
      <c r="B898" s="153">
        <f t="shared" si="311"/>
        <v>4</v>
      </c>
      <c r="C898" s="154">
        <v>6511</v>
      </c>
      <c r="F898" s="158" t="s">
        <v>176</v>
      </c>
      <c r="G898" s="158"/>
      <c r="H898" s="162">
        <v>6511</v>
      </c>
      <c r="I898" s="158" t="s">
        <v>176</v>
      </c>
      <c r="J898" s="158" t="s">
        <v>176</v>
      </c>
      <c r="K898" s="158" t="s">
        <v>176</v>
      </c>
      <c r="L898" s="158" t="s">
        <v>176</v>
      </c>
      <c r="M898" s="158" t="s">
        <v>176</v>
      </c>
      <c r="N898" s="158" t="s">
        <v>1422</v>
      </c>
      <c r="O898" s="162" t="s">
        <v>889</v>
      </c>
      <c r="P898" s="170"/>
      <c r="R898" s="171">
        <f>P898-R899-R900-R901-R902-R903-R904-R905</f>
        <v>0</v>
      </c>
      <c r="S898" s="153" t="s">
        <v>176</v>
      </c>
      <c r="T898" s="170"/>
      <c r="V898" s="171">
        <f>T898+V899+V900+V901+V902+V903+V904+V905</f>
        <v>0</v>
      </c>
      <c r="X898" s="342"/>
      <c r="Y898" s="342"/>
      <c r="Z898" s="342"/>
    </row>
    <row r="899" spans="1:26" ht="15" hidden="1" customHeight="1">
      <c r="A899" s="153">
        <v>889</v>
      </c>
      <c r="B899" s="153">
        <f t="shared" si="311"/>
        <v>5</v>
      </c>
      <c r="C899" s="154">
        <v>65111</v>
      </c>
      <c r="F899" s="158" t="s">
        <v>176</v>
      </c>
      <c r="G899" s="158"/>
      <c r="H899" s="158" t="s">
        <v>176</v>
      </c>
      <c r="I899" s="163">
        <v>65111</v>
      </c>
      <c r="J899" s="158" t="s">
        <v>176</v>
      </c>
      <c r="K899" s="158" t="s">
        <v>176</v>
      </c>
      <c r="L899" s="158" t="s">
        <v>176</v>
      </c>
      <c r="M899" s="158" t="s">
        <v>176</v>
      </c>
      <c r="N899" s="158" t="s">
        <v>1422</v>
      </c>
      <c r="O899" s="163" t="s">
        <v>890</v>
      </c>
      <c r="P899" s="170"/>
      <c r="R899" s="171">
        <f t="shared" ref="R899:R905" si="330">P899</f>
        <v>0</v>
      </c>
      <c r="S899" s="153" t="s">
        <v>176</v>
      </c>
      <c r="T899" s="170"/>
      <c r="V899" s="171">
        <f t="shared" ref="V899:V905" si="331">T899</f>
        <v>0</v>
      </c>
      <c r="X899" s="342"/>
      <c r="Y899" s="342"/>
      <c r="Z899" s="342"/>
    </row>
    <row r="900" spans="1:26" ht="15" hidden="1" customHeight="1">
      <c r="A900" s="153">
        <v>890</v>
      </c>
      <c r="B900" s="153">
        <f t="shared" si="311"/>
        <v>5</v>
      </c>
      <c r="C900" s="154">
        <v>65112</v>
      </c>
      <c r="F900" s="158" t="s">
        <v>176</v>
      </c>
      <c r="G900" s="158"/>
      <c r="H900" s="158" t="s">
        <v>176</v>
      </c>
      <c r="I900" s="163">
        <v>65112</v>
      </c>
      <c r="J900" s="158" t="s">
        <v>176</v>
      </c>
      <c r="K900" s="158" t="s">
        <v>176</v>
      </c>
      <c r="L900" s="158" t="s">
        <v>176</v>
      </c>
      <c r="M900" s="158" t="s">
        <v>176</v>
      </c>
      <c r="N900" s="158" t="s">
        <v>1422</v>
      </c>
      <c r="O900" s="163" t="s">
        <v>891</v>
      </c>
      <c r="P900" s="170"/>
      <c r="R900" s="171">
        <f t="shared" si="330"/>
        <v>0</v>
      </c>
      <c r="S900" s="153" t="s">
        <v>176</v>
      </c>
      <c r="T900" s="170"/>
      <c r="V900" s="171">
        <f t="shared" si="331"/>
        <v>0</v>
      </c>
      <c r="X900" s="342"/>
      <c r="Y900" s="342"/>
      <c r="Z900" s="342"/>
    </row>
    <row r="901" spans="1:26" ht="15" hidden="1" customHeight="1">
      <c r="A901" s="153">
        <v>891</v>
      </c>
      <c r="B901" s="153">
        <f t="shared" si="311"/>
        <v>5</v>
      </c>
      <c r="C901" s="154">
        <v>65113</v>
      </c>
      <c r="F901" s="158" t="s">
        <v>176</v>
      </c>
      <c r="G901" s="158"/>
      <c r="H901" s="158" t="s">
        <v>176</v>
      </c>
      <c r="I901" s="163">
        <v>65113</v>
      </c>
      <c r="J901" s="158" t="s">
        <v>176</v>
      </c>
      <c r="K901" s="158" t="s">
        <v>176</v>
      </c>
      <c r="L901" s="158" t="s">
        <v>176</v>
      </c>
      <c r="M901" s="158" t="s">
        <v>176</v>
      </c>
      <c r="N901" s="158" t="s">
        <v>1422</v>
      </c>
      <c r="O901" s="163" t="s">
        <v>892</v>
      </c>
      <c r="P901" s="170"/>
      <c r="R901" s="171">
        <f t="shared" si="330"/>
        <v>0</v>
      </c>
      <c r="S901" s="153" t="s">
        <v>176</v>
      </c>
      <c r="T901" s="170"/>
      <c r="V901" s="171">
        <f t="shared" si="331"/>
        <v>0</v>
      </c>
      <c r="X901" s="342"/>
      <c r="Y901" s="342"/>
      <c r="Z901" s="342"/>
    </row>
    <row r="902" spans="1:26" ht="15" hidden="1" customHeight="1">
      <c r="A902" s="153">
        <v>892</v>
      </c>
      <c r="B902" s="153">
        <f t="shared" si="311"/>
        <v>5</v>
      </c>
      <c r="C902" s="154">
        <v>65114</v>
      </c>
      <c r="F902" s="158" t="s">
        <v>176</v>
      </c>
      <c r="G902" s="158"/>
      <c r="H902" s="158" t="s">
        <v>176</v>
      </c>
      <c r="I902" s="163">
        <v>65114</v>
      </c>
      <c r="J902" s="158" t="s">
        <v>176</v>
      </c>
      <c r="K902" s="158" t="s">
        <v>176</v>
      </c>
      <c r="L902" s="158" t="s">
        <v>176</v>
      </c>
      <c r="M902" s="158" t="s">
        <v>176</v>
      </c>
      <c r="N902" s="158" t="s">
        <v>1422</v>
      </c>
      <c r="O902" s="163" t="s">
        <v>893</v>
      </c>
      <c r="P902" s="170"/>
      <c r="R902" s="171">
        <f t="shared" si="330"/>
        <v>0</v>
      </c>
      <c r="S902" s="153" t="s">
        <v>176</v>
      </c>
      <c r="T902" s="170"/>
      <c r="V902" s="171">
        <f t="shared" si="331"/>
        <v>0</v>
      </c>
      <c r="X902" s="342"/>
      <c r="Y902" s="342"/>
      <c r="Z902" s="342"/>
    </row>
    <row r="903" spans="1:26" ht="15" hidden="1" customHeight="1">
      <c r="A903" s="153">
        <v>893</v>
      </c>
      <c r="B903" s="153">
        <f t="shared" si="311"/>
        <v>5</v>
      </c>
      <c r="C903" s="154">
        <v>65115</v>
      </c>
      <c r="F903" s="158" t="s">
        <v>176</v>
      </c>
      <c r="G903" s="158"/>
      <c r="H903" s="158" t="s">
        <v>176</v>
      </c>
      <c r="I903" s="163">
        <v>65115</v>
      </c>
      <c r="J903" s="158" t="s">
        <v>176</v>
      </c>
      <c r="K903" s="158" t="s">
        <v>176</v>
      </c>
      <c r="L903" s="158" t="s">
        <v>176</v>
      </c>
      <c r="M903" s="158" t="s">
        <v>176</v>
      </c>
      <c r="N903" s="158" t="s">
        <v>1422</v>
      </c>
      <c r="O903" s="163" t="s">
        <v>894</v>
      </c>
      <c r="P903" s="170"/>
      <c r="R903" s="171">
        <f t="shared" si="330"/>
        <v>0</v>
      </c>
      <c r="S903" s="153" t="s">
        <v>176</v>
      </c>
      <c r="T903" s="170"/>
      <c r="V903" s="171">
        <f t="shared" si="331"/>
        <v>0</v>
      </c>
      <c r="X903" s="342"/>
      <c r="Y903" s="342"/>
      <c r="Z903" s="342"/>
    </row>
    <row r="904" spans="1:26" ht="15" hidden="1" customHeight="1">
      <c r="A904" s="153">
        <v>894</v>
      </c>
      <c r="B904" s="153">
        <f t="shared" si="311"/>
        <v>5</v>
      </c>
      <c r="C904" s="154">
        <v>65116</v>
      </c>
      <c r="F904" s="158" t="s">
        <v>176</v>
      </c>
      <c r="G904" s="158"/>
      <c r="H904" s="158" t="s">
        <v>176</v>
      </c>
      <c r="I904" s="163">
        <v>65116</v>
      </c>
      <c r="J904" s="158" t="s">
        <v>176</v>
      </c>
      <c r="K904" s="158" t="s">
        <v>176</v>
      </c>
      <c r="L904" s="158" t="s">
        <v>176</v>
      </c>
      <c r="M904" s="158" t="s">
        <v>176</v>
      </c>
      <c r="N904" s="158" t="s">
        <v>1422</v>
      </c>
      <c r="O904" s="163" t="s">
        <v>895</v>
      </c>
      <c r="P904" s="170"/>
      <c r="R904" s="171">
        <f t="shared" si="330"/>
        <v>0</v>
      </c>
      <c r="S904" s="153" t="s">
        <v>176</v>
      </c>
      <c r="T904" s="170"/>
      <c r="V904" s="171">
        <f t="shared" si="331"/>
        <v>0</v>
      </c>
      <c r="X904" s="342"/>
      <c r="Y904" s="342"/>
      <c r="Z904" s="342"/>
    </row>
    <row r="905" spans="1:26" ht="15" hidden="1" customHeight="1">
      <c r="A905" s="153">
        <v>895</v>
      </c>
      <c r="B905" s="153">
        <f t="shared" si="311"/>
        <v>5</v>
      </c>
      <c r="C905" s="154">
        <v>65117</v>
      </c>
      <c r="F905" s="158" t="s">
        <v>176</v>
      </c>
      <c r="G905" s="158"/>
      <c r="H905" s="158" t="s">
        <v>176</v>
      </c>
      <c r="I905" s="163">
        <v>65117</v>
      </c>
      <c r="J905" s="158" t="s">
        <v>176</v>
      </c>
      <c r="K905" s="158" t="s">
        <v>176</v>
      </c>
      <c r="L905" s="158" t="s">
        <v>176</v>
      </c>
      <c r="M905" s="158" t="s">
        <v>176</v>
      </c>
      <c r="N905" s="158" t="s">
        <v>1422</v>
      </c>
      <c r="O905" s="163" t="s">
        <v>896</v>
      </c>
      <c r="P905" s="170"/>
      <c r="R905" s="171">
        <f t="shared" si="330"/>
        <v>0</v>
      </c>
      <c r="S905" s="153" t="s">
        <v>176</v>
      </c>
      <c r="T905" s="170"/>
      <c r="V905" s="171">
        <f t="shared" si="331"/>
        <v>0</v>
      </c>
      <c r="X905" s="342"/>
      <c r="Y905" s="342"/>
      <c r="Z905" s="342"/>
    </row>
    <row r="906" spans="1:26" ht="15" hidden="1" customHeight="1">
      <c r="A906" s="153">
        <v>896</v>
      </c>
      <c r="B906" s="153">
        <f t="shared" si="311"/>
        <v>4</v>
      </c>
      <c r="C906" s="154">
        <v>6512</v>
      </c>
      <c r="F906" s="158" t="s">
        <v>176</v>
      </c>
      <c r="G906" s="158"/>
      <c r="H906" s="162">
        <v>6512</v>
      </c>
      <c r="I906" s="158" t="s">
        <v>176</v>
      </c>
      <c r="J906" s="158" t="s">
        <v>176</v>
      </c>
      <c r="K906" s="158" t="s">
        <v>176</v>
      </c>
      <c r="L906" s="158" t="s">
        <v>176</v>
      </c>
      <c r="M906" s="158" t="s">
        <v>176</v>
      </c>
      <c r="N906" s="158" t="s">
        <v>1422</v>
      </c>
      <c r="O906" s="162" t="s">
        <v>897</v>
      </c>
      <c r="P906" s="170"/>
      <c r="R906" s="171">
        <f>P906</f>
        <v>0</v>
      </c>
      <c r="S906" s="153" t="s">
        <v>176</v>
      </c>
      <c r="T906" s="170"/>
      <c r="V906" s="171">
        <f>T906</f>
        <v>0</v>
      </c>
      <c r="X906" s="342"/>
      <c r="Y906" s="342"/>
      <c r="Z906" s="342"/>
    </row>
    <row r="907" spans="1:26" ht="15" customHeight="1">
      <c r="A907" s="153">
        <v>897</v>
      </c>
      <c r="B907" s="153">
        <f t="shared" si="311"/>
        <v>3</v>
      </c>
      <c r="C907" s="154">
        <v>653</v>
      </c>
      <c r="D907" s="154" t="s">
        <v>1421</v>
      </c>
      <c r="F907" s="158" t="s">
        <v>176</v>
      </c>
      <c r="G907" s="159">
        <v>653</v>
      </c>
      <c r="H907" s="158" t="s">
        <v>176</v>
      </c>
      <c r="I907" s="158" t="s">
        <v>176</v>
      </c>
      <c r="J907" s="158" t="s">
        <v>176</v>
      </c>
      <c r="K907" s="158" t="s">
        <v>176</v>
      </c>
      <c r="L907" s="158" t="s">
        <v>176</v>
      </c>
      <c r="M907" s="158" t="s">
        <v>176</v>
      </c>
      <c r="N907" s="158"/>
      <c r="O907" s="159" t="s">
        <v>898</v>
      </c>
      <c r="P907" s="160"/>
      <c r="R907" s="161">
        <f>P907-SUM(R908:R915)</f>
        <v>0</v>
      </c>
      <c r="S907" s="153" t="s">
        <v>176</v>
      </c>
      <c r="T907" s="160"/>
      <c r="V907" s="161">
        <f>T907+V908+V913+V914+V915</f>
        <v>0</v>
      </c>
      <c r="X907" s="342"/>
      <c r="Y907" s="342"/>
      <c r="Z907" s="342"/>
    </row>
    <row r="908" spans="1:26" ht="15" hidden="1" customHeight="1">
      <c r="A908" s="153">
        <v>898</v>
      </c>
      <c r="B908" s="153">
        <f t="shared" ref="B908:B971" si="332">LEN(C908)</f>
        <v>4</v>
      </c>
      <c r="C908" s="154">
        <v>6531</v>
      </c>
      <c r="F908" s="158" t="s">
        <v>176</v>
      </c>
      <c r="G908" s="158"/>
      <c r="H908" s="162">
        <v>6531</v>
      </c>
      <c r="I908" s="158" t="s">
        <v>176</v>
      </c>
      <c r="J908" s="158" t="s">
        <v>176</v>
      </c>
      <c r="K908" s="158" t="s">
        <v>176</v>
      </c>
      <c r="L908" s="158" t="s">
        <v>176</v>
      </c>
      <c r="M908" s="158" t="s">
        <v>176</v>
      </c>
      <c r="N908" s="158" t="s">
        <v>1422</v>
      </c>
      <c r="O908" s="162" t="s">
        <v>899</v>
      </c>
      <c r="P908" s="170"/>
      <c r="R908" s="171">
        <f>P908-R909-R910-R911-R912</f>
        <v>0</v>
      </c>
      <c r="S908" s="153" t="s">
        <v>176</v>
      </c>
      <c r="T908" s="170"/>
      <c r="V908" s="171">
        <f>T908+V909+V910+V911+V912</f>
        <v>0</v>
      </c>
      <c r="X908" s="342"/>
      <c r="Y908" s="342"/>
      <c r="Z908" s="342"/>
    </row>
    <row r="909" spans="1:26" ht="15" hidden="1" customHeight="1">
      <c r="A909" s="153">
        <v>899</v>
      </c>
      <c r="B909" s="153">
        <f t="shared" si="332"/>
        <v>5</v>
      </c>
      <c r="C909" s="154">
        <v>65311</v>
      </c>
      <c r="F909" s="158" t="s">
        <v>176</v>
      </c>
      <c r="G909" s="158"/>
      <c r="H909" s="158" t="s">
        <v>176</v>
      </c>
      <c r="I909" s="163">
        <v>65311</v>
      </c>
      <c r="J909" s="158" t="s">
        <v>176</v>
      </c>
      <c r="K909" s="158" t="s">
        <v>176</v>
      </c>
      <c r="L909" s="158" t="s">
        <v>176</v>
      </c>
      <c r="M909" s="158" t="s">
        <v>176</v>
      </c>
      <c r="N909" s="158" t="s">
        <v>1422</v>
      </c>
      <c r="O909" s="163" t="s">
        <v>900</v>
      </c>
      <c r="P909" s="170"/>
      <c r="R909" s="171">
        <f t="shared" ref="R909:R912" si="333">P909</f>
        <v>0</v>
      </c>
      <c r="S909" s="153" t="s">
        <v>176</v>
      </c>
      <c r="T909" s="170"/>
      <c r="V909" s="171">
        <f t="shared" ref="V909:V912" si="334">T909</f>
        <v>0</v>
      </c>
      <c r="X909" s="342"/>
      <c r="Y909" s="342"/>
      <c r="Z909" s="342"/>
    </row>
    <row r="910" spans="1:26" ht="15" hidden="1" customHeight="1">
      <c r="A910" s="153">
        <v>900</v>
      </c>
      <c r="B910" s="153">
        <f t="shared" si="332"/>
        <v>5</v>
      </c>
      <c r="C910" s="154">
        <v>65312</v>
      </c>
      <c r="F910" s="158" t="s">
        <v>176</v>
      </c>
      <c r="G910" s="158"/>
      <c r="H910" s="158" t="s">
        <v>176</v>
      </c>
      <c r="I910" s="163">
        <v>65312</v>
      </c>
      <c r="J910" s="158" t="s">
        <v>176</v>
      </c>
      <c r="K910" s="158" t="s">
        <v>176</v>
      </c>
      <c r="L910" s="158" t="s">
        <v>176</v>
      </c>
      <c r="M910" s="158" t="s">
        <v>176</v>
      </c>
      <c r="N910" s="158" t="s">
        <v>1422</v>
      </c>
      <c r="O910" s="163" t="s">
        <v>892</v>
      </c>
      <c r="P910" s="170"/>
      <c r="R910" s="171">
        <f t="shared" si="333"/>
        <v>0</v>
      </c>
      <c r="S910" s="153" t="s">
        <v>176</v>
      </c>
      <c r="T910" s="170"/>
      <c r="V910" s="171">
        <f t="shared" si="334"/>
        <v>0</v>
      </c>
      <c r="X910" s="342"/>
      <c r="Y910" s="342"/>
      <c r="Z910" s="342"/>
    </row>
    <row r="911" spans="1:26" ht="15" hidden="1" customHeight="1">
      <c r="A911" s="153">
        <v>901</v>
      </c>
      <c r="B911" s="153">
        <f t="shared" si="332"/>
        <v>5</v>
      </c>
      <c r="C911" s="154">
        <v>65313</v>
      </c>
      <c r="F911" s="158" t="s">
        <v>176</v>
      </c>
      <c r="G911" s="158"/>
      <c r="H911" s="158" t="s">
        <v>176</v>
      </c>
      <c r="I911" s="163">
        <v>65313</v>
      </c>
      <c r="J911" s="158" t="s">
        <v>176</v>
      </c>
      <c r="K911" s="158" t="s">
        <v>176</v>
      </c>
      <c r="L911" s="158" t="s">
        <v>176</v>
      </c>
      <c r="M911" s="158" t="s">
        <v>176</v>
      </c>
      <c r="N911" s="158" t="s">
        <v>1422</v>
      </c>
      <c r="O911" s="163" t="s">
        <v>896</v>
      </c>
      <c r="P911" s="170"/>
      <c r="R911" s="171">
        <f t="shared" si="333"/>
        <v>0</v>
      </c>
      <c r="S911" s="153" t="s">
        <v>176</v>
      </c>
      <c r="T911" s="170"/>
      <c r="V911" s="171">
        <f t="shared" si="334"/>
        <v>0</v>
      </c>
      <c r="X911" s="342"/>
      <c r="Y911" s="342"/>
      <c r="Z911" s="342"/>
    </row>
    <row r="912" spans="1:26" ht="15" hidden="1" customHeight="1">
      <c r="A912" s="153">
        <v>902</v>
      </c>
      <c r="B912" s="153">
        <f t="shared" si="332"/>
        <v>5</v>
      </c>
      <c r="C912" s="154">
        <v>65318</v>
      </c>
      <c r="F912" s="158" t="s">
        <v>176</v>
      </c>
      <c r="G912" s="158"/>
      <c r="H912" s="158" t="s">
        <v>176</v>
      </c>
      <c r="I912" s="163">
        <v>65318</v>
      </c>
      <c r="J912" s="158" t="s">
        <v>176</v>
      </c>
      <c r="K912" s="158" t="s">
        <v>176</v>
      </c>
      <c r="L912" s="158" t="s">
        <v>176</v>
      </c>
      <c r="M912" s="158" t="s">
        <v>176</v>
      </c>
      <c r="N912" s="158" t="s">
        <v>1422</v>
      </c>
      <c r="O912" s="163" t="s">
        <v>901</v>
      </c>
      <c r="P912" s="170"/>
      <c r="R912" s="171">
        <f t="shared" si="333"/>
        <v>0</v>
      </c>
      <c r="S912" s="153" t="s">
        <v>176</v>
      </c>
      <c r="T912" s="170"/>
      <c r="V912" s="171">
        <f t="shared" si="334"/>
        <v>0</v>
      </c>
      <c r="X912" s="342"/>
      <c r="Y912" s="342"/>
      <c r="Z912" s="342"/>
    </row>
    <row r="913" spans="1:26" ht="15" hidden="1" customHeight="1">
      <c r="A913" s="153">
        <v>903</v>
      </c>
      <c r="B913" s="153">
        <f t="shared" si="332"/>
        <v>4</v>
      </c>
      <c r="C913" s="154">
        <v>6532</v>
      </c>
      <c r="F913" s="158" t="s">
        <v>176</v>
      </c>
      <c r="G913" s="158"/>
      <c r="H913" s="162">
        <v>6532</v>
      </c>
      <c r="I913" s="158" t="s">
        <v>176</v>
      </c>
      <c r="J913" s="158" t="s">
        <v>176</v>
      </c>
      <c r="K913" s="158" t="s">
        <v>176</v>
      </c>
      <c r="L913" s="158" t="s">
        <v>176</v>
      </c>
      <c r="M913" s="158" t="s">
        <v>176</v>
      </c>
      <c r="N913" s="158" t="s">
        <v>1422</v>
      </c>
      <c r="O913" s="162" t="s">
        <v>902</v>
      </c>
      <c r="P913" s="170"/>
      <c r="R913" s="171">
        <f>P913</f>
        <v>0</v>
      </c>
      <c r="S913" s="153" t="s">
        <v>176</v>
      </c>
      <c r="T913" s="170"/>
      <c r="V913" s="171">
        <f>T913</f>
        <v>0</v>
      </c>
      <c r="X913" s="342"/>
      <c r="Y913" s="342"/>
      <c r="Z913" s="342"/>
    </row>
    <row r="914" spans="1:26" ht="15" hidden="1" customHeight="1">
      <c r="A914" s="153">
        <v>904</v>
      </c>
      <c r="B914" s="153">
        <f t="shared" si="332"/>
        <v>4</v>
      </c>
      <c r="C914" s="154">
        <v>6533</v>
      </c>
      <c r="F914" s="158" t="s">
        <v>176</v>
      </c>
      <c r="G914" s="158"/>
      <c r="H914" s="162">
        <v>6533</v>
      </c>
      <c r="I914" s="158" t="s">
        <v>176</v>
      </c>
      <c r="J914" s="158" t="s">
        <v>176</v>
      </c>
      <c r="K914" s="158" t="s">
        <v>176</v>
      </c>
      <c r="L914" s="158" t="s">
        <v>176</v>
      </c>
      <c r="M914" s="158" t="s">
        <v>176</v>
      </c>
      <c r="N914" s="158" t="s">
        <v>1422</v>
      </c>
      <c r="O914" s="162" t="s">
        <v>903</v>
      </c>
      <c r="P914" s="170"/>
      <c r="R914" s="171">
        <f t="shared" ref="R914:R915" si="335">P914</f>
        <v>0</v>
      </c>
      <c r="S914" s="153" t="s">
        <v>176</v>
      </c>
      <c r="T914" s="170"/>
      <c r="V914" s="171">
        <f t="shared" ref="V914:V915" si="336">T914</f>
        <v>0</v>
      </c>
      <c r="X914" s="342"/>
      <c r="Y914" s="342"/>
      <c r="Z914" s="342"/>
    </row>
    <row r="915" spans="1:26" ht="15" hidden="1" customHeight="1">
      <c r="A915" s="153">
        <v>905</v>
      </c>
      <c r="B915" s="153">
        <f t="shared" si="332"/>
        <v>4</v>
      </c>
      <c r="C915" s="154">
        <v>6534</v>
      </c>
      <c r="F915" s="158" t="s">
        <v>176</v>
      </c>
      <c r="G915" s="158"/>
      <c r="H915" s="162">
        <v>6534</v>
      </c>
      <c r="I915" s="158" t="s">
        <v>176</v>
      </c>
      <c r="J915" s="158" t="s">
        <v>176</v>
      </c>
      <c r="K915" s="158" t="s">
        <v>176</v>
      </c>
      <c r="L915" s="158" t="s">
        <v>176</v>
      </c>
      <c r="M915" s="158" t="s">
        <v>176</v>
      </c>
      <c r="N915" s="158" t="s">
        <v>1422</v>
      </c>
      <c r="O915" s="162" t="s">
        <v>904</v>
      </c>
      <c r="P915" s="170"/>
      <c r="R915" s="171">
        <f t="shared" si="335"/>
        <v>0</v>
      </c>
      <c r="S915" s="153" t="s">
        <v>176</v>
      </c>
      <c r="T915" s="170"/>
      <c r="V915" s="171">
        <f t="shared" si="336"/>
        <v>0</v>
      </c>
      <c r="X915" s="342"/>
      <c r="Y915" s="342"/>
      <c r="Z915" s="342"/>
    </row>
    <row r="916" spans="1:26" ht="15" customHeight="1">
      <c r="A916" s="153">
        <v>906</v>
      </c>
      <c r="B916" s="153">
        <f t="shared" si="332"/>
        <v>3</v>
      </c>
      <c r="C916" s="154">
        <v>654</v>
      </c>
      <c r="D916" s="154" t="s">
        <v>1421</v>
      </c>
      <c r="F916" s="158" t="s">
        <v>176</v>
      </c>
      <c r="G916" s="159">
        <v>654</v>
      </c>
      <c r="H916" s="158" t="s">
        <v>176</v>
      </c>
      <c r="I916" s="158" t="s">
        <v>176</v>
      </c>
      <c r="J916" s="158" t="s">
        <v>176</v>
      </c>
      <c r="K916" s="158" t="s">
        <v>176</v>
      </c>
      <c r="L916" s="158" t="s">
        <v>176</v>
      </c>
      <c r="M916" s="158" t="s">
        <v>176</v>
      </c>
      <c r="N916" s="158"/>
      <c r="O916" s="159" t="s">
        <v>905</v>
      </c>
      <c r="P916" s="160"/>
      <c r="R916" s="161">
        <f>P916-SUM(R917:R920)</f>
        <v>0</v>
      </c>
      <c r="S916" s="153" t="s">
        <v>176</v>
      </c>
      <c r="T916" s="160"/>
      <c r="V916" s="161">
        <f>T916+V917+V918+V919+V920</f>
        <v>0</v>
      </c>
      <c r="X916" s="342"/>
      <c r="Y916" s="342"/>
      <c r="Z916" s="342"/>
    </row>
    <row r="917" spans="1:26" ht="15" hidden="1" customHeight="1">
      <c r="A917" s="153">
        <v>907</v>
      </c>
      <c r="B917" s="153">
        <f t="shared" si="332"/>
        <v>4</v>
      </c>
      <c r="C917" s="154">
        <v>6541</v>
      </c>
      <c r="F917" s="158" t="s">
        <v>176</v>
      </c>
      <c r="G917" s="158"/>
      <c r="H917" s="162">
        <v>6541</v>
      </c>
      <c r="I917" s="158" t="s">
        <v>176</v>
      </c>
      <c r="J917" s="158" t="s">
        <v>176</v>
      </c>
      <c r="K917" s="158" t="s">
        <v>176</v>
      </c>
      <c r="L917" s="158" t="s">
        <v>176</v>
      </c>
      <c r="M917" s="158" t="s">
        <v>176</v>
      </c>
      <c r="N917" s="158" t="s">
        <v>1422</v>
      </c>
      <c r="O917" s="162" t="s">
        <v>900</v>
      </c>
      <c r="P917" s="170"/>
      <c r="R917" s="171">
        <f t="shared" ref="R917:R920" si="337">P917</f>
        <v>0</v>
      </c>
      <c r="S917" s="153" t="s">
        <v>176</v>
      </c>
      <c r="T917" s="170"/>
      <c r="V917" s="171">
        <f t="shared" ref="V917:V920" si="338">T917</f>
        <v>0</v>
      </c>
      <c r="X917" s="342"/>
      <c r="Y917" s="342"/>
      <c r="Z917" s="342"/>
    </row>
    <row r="918" spans="1:26" ht="15" hidden="1" customHeight="1">
      <c r="A918" s="153">
        <v>908</v>
      </c>
      <c r="B918" s="153">
        <f t="shared" si="332"/>
        <v>4</v>
      </c>
      <c r="C918" s="154">
        <v>6542</v>
      </c>
      <c r="F918" s="158" t="s">
        <v>176</v>
      </c>
      <c r="G918" s="158"/>
      <c r="H918" s="162">
        <v>6542</v>
      </c>
      <c r="I918" s="158" t="s">
        <v>176</v>
      </c>
      <c r="J918" s="158" t="s">
        <v>176</v>
      </c>
      <c r="K918" s="158" t="s">
        <v>176</v>
      </c>
      <c r="L918" s="158" t="s">
        <v>176</v>
      </c>
      <c r="M918" s="158" t="s">
        <v>176</v>
      </c>
      <c r="N918" s="158" t="s">
        <v>1422</v>
      </c>
      <c r="O918" s="162" t="s">
        <v>892</v>
      </c>
      <c r="P918" s="170"/>
      <c r="R918" s="171">
        <f t="shared" si="337"/>
        <v>0</v>
      </c>
      <c r="S918" s="153" t="s">
        <v>176</v>
      </c>
      <c r="T918" s="170"/>
      <c r="V918" s="171">
        <f t="shared" si="338"/>
        <v>0</v>
      </c>
      <c r="X918" s="342"/>
      <c r="Y918" s="342"/>
      <c r="Z918" s="342"/>
    </row>
    <row r="919" spans="1:26" ht="15" hidden="1" customHeight="1">
      <c r="A919" s="153">
        <v>909</v>
      </c>
      <c r="B919" s="153">
        <f t="shared" si="332"/>
        <v>4</v>
      </c>
      <c r="C919" s="154">
        <v>6543</v>
      </c>
      <c r="F919" s="158" t="s">
        <v>176</v>
      </c>
      <c r="G919" s="158"/>
      <c r="H919" s="162">
        <v>6543</v>
      </c>
      <c r="I919" s="158" t="s">
        <v>176</v>
      </c>
      <c r="J919" s="158" t="s">
        <v>176</v>
      </c>
      <c r="K919" s="158" t="s">
        <v>176</v>
      </c>
      <c r="L919" s="158" t="s">
        <v>176</v>
      </c>
      <c r="M919" s="158" t="s">
        <v>176</v>
      </c>
      <c r="N919" s="158" t="s">
        <v>1422</v>
      </c>
      <c r="O919" s="162" t="s">
        <v>896</v>
      </c>
      <c r="P919" s="170"/>
      <c r="R919" s="171">
        <f t="shared" si="337"/>
        <v>0</v>
      </c>
      <c r="S919" s="153" t="s">
        <v>176</v>
      </c>
      <c r="T919" s="170"/>
      <c r="V919" s="171">
        <f t="shared" si="338"/>
        <v>0</v>
      </c>
      <c r="X919" s="342"/>
      <c r="Y919" s="342"/>
      <c r="Z919" s="342"/>
    </row>
    <row r="920" spans="1:26" ht="15" hidden="1" customHeight="1">
      <c r="A920" s="153">
        <v>910</v>
      </c>
      <c r="B920" s="153">
        <f t="shared" si="332"/>
        <v>4</v>
      </c>
      <c r="C920" s="154">
        <v>6548</v>
      </c>
      <c r="F920" s="158" t="s">
        <v>176</v>
      </c>
      <c r="G920" s="158"/>
      <c r="H920" s="162">
        <v>6548</v>
      </c>
      <c r="I920" s="158" t="s">
        <v>176</v>
      </c>
      <c r="J920" s="158" t="s">
        <v>176</v>
      </c>
      <c r="K920" s="158" t="s">
        <v>176</v>
      </c>
      <c r="L920" s="158" t="s">
        <v>176</v>
      </c>
      <c r="M920" s="158" t="s">
        <v>176</v>
      </c>
      <c r="N920" s="158" t="s">
        <v>1422</v>
      </c>
      <c r="O920" s="162" t="s">
        <v>901</v>
      </c>
      <c r="P920" s="170"/>
      <c r="R920" s="171">
        <f t="shared" si="337"/>
        <v>0</v>
      </c>
      <c r="S920" s="153" t="s">
        <v>176</v>
      </c>
      <c r="T920" s="170"/>
      <c r="V920" s="171">
        <f t="shared" si="338"/>
        <v>0</v>
      </c>
      <c r="X920" s="342"/>
      <c r="Y920" s="342"/>
      <c r="Z920" s="342"/>
    </row>
    <row r="921" spans="1:26" ht="15" customHeight="1">
      <c r="A921" s="153">
        <v>911</v>
      </c>
      <c r="B921" s="153">
        <f t="shared" si="332"/>
        <v>3</v>
      </c>
      <c r="C921" s="154">
        <v>655</v>
      </c>
      <c r="D921" s="154" t="s">
        <v>1421</v>
      </c>
      <c r="F921" s="158" t="s">
        <v>176</v>
      </c>
      <c r="G921" s="159">
        <v>655</v>
      </c>
      <c r="H921" s="158" t="s">
        <v>176</v>
      </c>
      <c r="I921" s="158" t="s">
        <v>176</v>
      </c>
      <c r="J921" s="158" t="s">
        <v>176</v>
      </c>
      <c r="K921" s="158" t="s">
        <v>176</v>
      </c>
      <c r="L921" s="158" t="s">
        <v>176</v>
      </c>
      <c r="M921" s="158" t="s">
        <v>176</v>
      </c>
      <c r="N921" s="158"/>
      <c r="O921" s="159" t="s">
        <v>906</v>
      </c>
      <c r="P921" s="160"/>
      <c r="R921" s="161">
        <f>P921-SUM(R922:R933)</f>
        <v>0</v>
      </c>
      <c r="S921" s="153" t="s">
        <v>176</v>
      </c>
      <c r="T921" s="160"/>
      <c r="V921" s="161">
        <f>T921+V922+V925+V929+V930+V931+V932+V933</f>
        <v>0</v>
      </c>
      <c r="X921" s="342"/>
      <c r="Y921" s="342"/>
      <c r="Z921" s="342"/>
    </row>
    <row r="922" spans="1:26" ht="15" customHeight="1">
      <c r="A922" s="153">
        <v>912</v>
      </c>
      <c r="B922" s="153">
        <f t="shared" si="332"/>
        <v>4</v>
      </c>
      <c r="C922" s="154">
        <v>6551</v>
      </c>
      <c r="D922" s="154" t="s">
        <v>1421</v>
      </c>
      <c r="F922" s="158" t="s">
        <v>176</v>
      </c>
      <c r="G922" s="158"/>
      <c r="H922" s="162">
        <v>6551</v>
      </c>
      <c r="I922" s="158" t="s">
        <v>176</v>
      </c>
      <c r="J922" s="158" t="s">
        <v>176</v>
      </c>
      <c r="K922" s="158" t="s">
        <v>176</v>
      </c>
      <c r="L922" s="158" t="s">
        <v>176</v>
      </c>
      <c r="M922" s="158" t="s">
        <v>176</v>
      </c>
      <c r="N922" s="158"/>
      <c r="O922" s="162" t="s">
        <v>907</v>
      </c>
      <c r="P922" s="160"/>
      <c r="R922" s="161">
        <f>P922-R923-R924</f>
        <v>0</v>
      </c>
      <c r="S922" s="153" t="s">
        <v>176</v>
      </c>
      <c r="T922" s="160"/>
      <c r="V922" s="161">
        <f>T922+V923+V924</f>
        <v>0</v>
      </c>
      <c r="X922" s="342"/>
      <c r="Y922" s="342"/>
      <c r="Z922" s="342"/>
    </row>
    <row r="923" spans="1:26" ht="15" hidden="1" customHeight="1">
      <c r="A923" s="153">
        <v>913</v>
      </c>
      <c r="B923" s="153">
        <f t="shared" si="332"/>
        <v>5</v>
      </c>
      <c r="C923" s="154">
        <v>65511</v>
      </c>
      <c r="F923" s="158" t="s">
        <v>176</v>
      </c>
      <c r="G923" s="158"/>
      <c r="H923" s="172" t="s">
        <v>176</v>
      </c>
      <c r="I923" s="163">
        <v>65511</v>
      </c>
      <c r="J923" s="158" t="s">
        <v>176</v>
      </c>
      <c r="K923" s="158" t="s">
        <v>176</v>
      </c>
      <c r="L923" s="158" t="s">
        <v>176</v>
      </c>
      <c r="M923" s="158" t="s">
        <v>176</v>
      </c>
      <c r="N923" s="158" t="s">
        <v>1422</v>
      </c>
      <c r="O923" s="163" t="s">
        <v>908</v>
      </c>
      <c r="P923" s="170"/>
      <c r="R923" s="171">
        <f t="shared" ref="R923:R924" si="339">P923</f>
        <v>0</v>
      </c>
      <c r="S923" s="153" t="s">
        <v>176</v>
      </c>
      <c r="T923" s="170"/>
      <c r="V923" s="171">
        <f t="shared" ref="V923:V924" si="340">T923</f>
        <v>0</v>
      </c>
      <c r="X923" s="342"/>
      <c r="Y923" s="342"/>
      <c r="Z923" s="342"/>
    </row>
    <row r="924" spans="1:26" ht="15" hidden="1" customHeight="1">
      <c r="A924" s="153">
        <v>914</v>
      </c>
      <c r="B924" s="153">
        <f t="shared" si="332"/>
        <v>5</v>
      </c>
      <c r="C924" s="154">
        <v>65512</v>
      </c>
      <c r="F924" s="158" t="s">
        <v>176</v>
      </c>
      <c r="G924" s="158"/>
      <c r="H924" s="172" t="s">
        <v>176</v>
      </c>
      <c r="I924" s="163">
        <v>65512</v>
      </c>
      <c r="J924" s="158" t="s">
        <v>176</v>
      </c>
      <c r="K924" s="158" t="s">
        <v>176</v>
      </c>
      <c r="L924" s="158" t="s">
        <v>176</v>
      </c>
      <c r="M924" s="158" t="s">
        <v>176</v>
      </c>
      <c r="N924" s="158" t="s">
        <v>1422</v>
      </c>
      <c r="O924" s="163" t="s">
        <v>909</v>
      </c>
      <c r="P924" s="170"/>
      <c r="R924" s="171">
        <f t="shared" si="339"/>
        <v>0</v>
      </c>
      <c r="S924" s="153" t="s">
        <v>176</v>
      </c>
      <c r="T924" s="170"/>
      <c r="V924" s="171">
        <f t="shared" si="340"/>
        <v>0</v>
      </c>
      <c r="X924" s="342"/>
      <c r="Y924" s="342"/>
      <c r="Z924" s="342"/>
    </row>
    <row r="925" spans="1:26" ht="15" customHeight="1">
      <c r="A925" s="153">
        <v>915</v>
      </c>
      <c r="B925" s="153">
        <f t="shared" si="332"/>
        <v>4</v>
      </c>
      <c r="C925" s="154">
        <v>6552</v>
      </c>
      <c r="D925" s="154" t="s">
        <v>1421</v>
      </c>
      <c r="F925" s="158" t="s">
        <v>176</v>
      </c>
      <c r="G925" s="158"/>
      <c r="H925" s="162">
        <v>6552</v>
      </c>
      <c r="I925" s="158" t="s">
        <v>176</v>
      </c>
      <c r="J925" s="158" t="s">
        <v>176</v>
      </c>
      <c r="K925" s="158" t="s">
        <v>176</v>
      </c>
      <c r="L925" s="158" t="s">
        <v>176</v>
      </c>
      <c r="M925" s="158" t="s">
        <v>176</v>
      </c>
      <c r="N925" s="158"/>
      <c r="O925" s="162" t="s">
        <v>910</v>
      </c>
      <c r="P925" s="160"/>
      <c r="R925" s="161">
        <f>P925-R926-R927-R928</f>
        <v>0</v>
      </c>
      <c r="S925" s="153" t="s">
        <v>176</v>
      </c>
      <c r="T925" s="160"/>
      <c r="V925" s="161">
        <f>T925+V926+V927+V928</f>
        <v>0</v>
      </c>
      <c r="X925" s="342"/>
      <c r="Y925" s="342"/>
      <c r="Z925" s="342"/>
    </row>
    <row r="926" spans="1:26" ht="15" customHeight="1">
      <c r="A926" s="153">
        <v>916</v>
      </c>
      <c r="B926" s="153">
        <f t="shared" si="332"/>
        <v>5</v>
      </c>
      <c r="C926" s="154">
        <v>65521</v>
      </c>
      <c r="D926" s="154" t="s">
        <v>1421</v>
      </c>
      <c r="F926" s="158" t="s">
        <v>176</v>
      </c>
      <c r="G926" s="158"/>
      <c r="H926" s="158" t="s">
        <v>176</v>
      </c>
      <c r="I926" s="163">
        <v>65521</v>
      </c>
      <c r="J926" s="158" t="s">
        <v>176</v>
      </c>
      <c r="K926" s="158" t="s">
        <v>176</v>
      </c>
      <c r="L926" s="158" t="s">
        <v>176</v>
      </c>
      <c r="M926" s="158" t="s">
        <v>176</v>
      </c>
      <c r="N926" s="158"/>
      <c r="O926" s="163" t="s">
        <v>911</v>
      </c>
      <c r="P926" s="160"/>
      <c r="R926" s="171">
        <f t="shared" ref="R926:R928" si="341">P926</f>
        <v>0</v>
      </c>
      <c r="S926" s="153" t="s">
        <v>176</v>
      </c>
      <c r="T926" s="160"/>
      <c r="V926" s="171">
        <f t="shared" ref="V926:V928" si="342">T926</f>
        <v>0</v>
      </c>
      <c r="X926" s="342"/>
      <c r="Y926" s="342"/>
      <c r="Z926" s="342"/>
    </row>
    <row r="927" spans="1:26" ht="15" customHeight="1">
      <c r="A927" s="153">
        <v>917</v>
      </c>
      <c r="B927" s="153">
        <f t="shared" si="332"/>
        <v>5</v>
      </c>
      <c r="C927" s="154">
        <v>65522</v>
      </c>
      <c r="D927" s="154" t="s">
        <v>1421</v>
      </c>
      <c r="F927" s="158" t="s">
        <v>176</v>
      </c>
      <c r="G927" s="158"/>
      <c r="H927" s="158" t="s">
        <v>176</v>
      </c>
      <c r="I927" s="163">
        <v>65522</v>
      </c>
      <c r="J927" s="158" t="s">
        <v>176</v>
      </c>
      <c r="K927" s="158" t="s">
        <v>176</v>
      </c>
      <c r="L927" s="158" t="s">
        <v>176</v>
      </c>
      <c r="M927" s="158" t="s">
        <v>176</v>
      </c>
      <c r="N927" s="158"/>
      <c r="O927" s="163" t="s">
        <v>912</v>
      </c>
      <c r="P927" s="160"/>
      <c r="R927" s="171">
        <f t="shared" si="341"/>
        <v>0</v>
      </c>
      <c r="S927" s="153" t="s">
        <v>176</v>
      </c>
      <c r="T927" s="160"/>
      <c r="V927" s="171">
        <f t="shared" si="342"/>
        <v>0</v>
      </c>
      <c r="X927" s="342"/>
      <c r="Y927" s="342"/>
      <c r="Z927" s="342"/>
    </row>
    <row r="928" spans="1:26" ht="15" customHeight="1">
      <c r="A928" s="153">
        <v>918</v>
      </c>
      <c r="B928" s="153">
        <f t="shared" si="332"/>
        <v>5</v>
      </c>
      <c r="C928" s="154">
        <v>65523</v>
      </c>
      <c r="D928" s="154" t="s">
        <v>1421</v>
      </c>
      <c r="F928" s="158" t="s">
        <v>176</v>
      </c>
      <c r="G928" s="158"/>
      <c r="H928" s="158" t="s">
        <v>176</v>
      </c>
      <c r="I928" s="163">
        <v>65523</v>
      </c>
      <c r="J928" s="158" t="s">
        <v>176</v>
      </c>
      <c r="K928" s="158" t="s">
        <v>176</v>
      </c>
      <c r="L928" s="158" t="s">
        <v>176</v>
      </c>
      <c r="M928" s="158" t="s">
        <v>176</v>
      </c>
      <c r="N928" s="158"/>
      <c r="O928" s="163" t="s">
        <v>913</v>
      </c>
      <c r="P928" s="160"/>
      <c r="R928" s="171">
        <f t="shared" si="341"/>
        <v>0</v>
      </c>
      <c r="S928" s="153" t="s">
        <v>176</v>
      </c>
      <c r="T928" s="160"/>
      <c r="V928" s="171">
        <f t="shared" si="342"/>
        <v>0</v>
      </c>
      <c r="X928" s="342"/>
      <c r="Y928" s="342"/>
      <c r="Z928" s="342"/>
    </row>
    <row r="929" spans="1:26" ht="15" customHeight="1">
      <c r="A929" s="153">
        <v>919</v>
      </c>
      <c r="B929" s="153">
        <f t="shared" si="332"/>
        <v>4</v>
      </c>
      <c r="C929" s="154">
        <v>6553</v>
      </c>
      <c r="D929" s="154" t="s">
        <v>1421</v>
      </c>
      <c r="F929" s="158" t="s">
        <v>176</v>
      </c>
      <c r="G929" s="158"/>
      <c r="H929" s="162">
        <v>6553</v>
      </c>
      <c r="I929" s="158" t="s">
        <v>176</v>
      </c>
      <c r="J929" s="158" t="s">
        <v>176</v>
      </c>
      <c r="K929" s="158" t="s">
        <v>176</v>
      </c>
      <c r="L929" s="158" t="s">
        <v>176</v>
      </c>
      <c r="M929" s="158" t="s">
        <v>176</v>
      </c>
      <c r="N929" s="158"/>
      <c r="O929" s="162" t="s">
        <v>914</v>
      </c>
      <c r="P929" s="160"/>
      <c r="R929" s="161">
        <f>P929</f>
        <v>0</v>
      </c>
      <c r="S929" s="153" t="s">
        <v>176</v>
      </c>
      <c r="T929" s="160"/>
      <c r="V929" s="161">
        <f>T929</f>
        <v>0</v>
      </c>
      <c r="X929" s="342"/>
      <c r="Y929" s="342"/>
      <c r="Z929" s="342"/>
    </row>
    <row r="930" spans="1:26" ht="15" customHeight="1">
      <c r="A930" s="153">
        <v>920</v>
      </c>
      <c r="B930" s="153">
        <f t="shared" si="332"/>
        <v>4</v>
      </c>
      <c r="C930" s="154">
        <v>6554</v>
      </c>
      <c r="D930" s="154" t="s">
        <v>1421</v>
      </c>
      <c r="F930" s="158" t="s">
        <v>176</v>
      </c>
      <c r="G930" s="158"/>
      <c r="H930" s="162">
        <v>6554</v>
      </c>
      <c r="I930" s="158" t="s">
        <v>176</v>
      </c>
      <c r="J930" s="158" t="s">
        <v>176</v>
      </c>
      <c r="K930" s="158" t="s">
        <v>176</v>
      </c>
      <c r="L930" s="158" t="s">
        <v>176</v>
      </c>
      <c r="M930" s="158" t="s">
        <v>176</v>
      </c>
      <c r="N930" s="158"/>
      <c r="O930" s="162" t="s">
        <v>915</v>
      </c>
      <c r="P930" s="160"/>
      <c r="R930" s="161">
        <f t="shared" ref="R930:R933" si="343">P930</f>
        <v>0</v>
      </c>
      <c r="S930" s="153" t="s">
        <v>176</v>
      </c>
      <c r="T930" s="160"/>
      <c r="V930" s="161">
        <f t="shared" ref="V930:V933" si="344">T930</f>
        <v>0</v>
      </c>
      <c r="X930" s="342"/>
      <c r="Y930" s="342"/>
      <c r="Z930" s="342"/>
    </row>
    <row r="931" spans="1:26" ht="15" customHeight="1">
      <c r="A931" s="153">
        <v>921</v>
      </c>
      <c r="B931" s="153">
        <f t="shared" si="332"/>
        <v>4</v>
      </c>
      <c r="C931" s="154">
        <v>6555</v>
      </c>
      <c r="D931" s="154" t="s">
        <v>1421</v>
      </c>
      <c r="F931" s="158" t="s">
        <v>176</v>
      </c>
      <c r="G931" s="158"/>
      <c r="H931" s="162">
        <v>6555</v>
      </c>
      <c r="I931" s="158" t="s">
        <v>176</v>
      </c>
      <c r="J931" s="158" t="s">
        <v>176</v>
      </c>
      <c r="K931" s="158" t="s">
        <v>176</v>
      </c>
      <c r="L931" s="158" t="s">
        <v>176</v>
      </c>
      <c r="M931" s="158" t="s">
        <v>176</v>
      </c>
      <c r="N931" s="158"/>
      <c r="O931" s="162" t="s">
        <v>916</v>
      </c>
      <c r="P931" s="160"/>
      <c r="R931" s="161">
        <f t="shared" si="343"/>
        <v>0</v>
      </c>
      <c r="S931" s="153" t="s">
        <v>176</v>
      </c>
      <c r="T931" s="160"/>
      <c r="V931" s="161">
        <f t="shared" si="344"/>
        <v>0</v>
      </c>
      <c r="X931" s="342"/>
      <c r="Y931" s="342"/>
      <c r="Z931" s="342"/>
    </row>
    <row r="932" spans="1:26" ht="15" customHeight="1">
      <c r="A932" s="153">
        <v>922</v>
      </c>
      <c r="B932" s="153">
        <f t="shared" si="332"/>
        <v>4</v>
      </c>
      <c r="C932" s="154">
        <v>6556</v>
      </c>
      <c r="D932" s="154" t="s">
        <v>1421</v>
      </c>
      <c r="F932" s="158" t="s">
        <v>176</v>
      </c>
      <c r="G932" s="158"/>
      <c r="H932" s="162">
        <v>6556</v>
      </c>
      <c r="I932" s="158" t="s">
        <v>176</v>
      </c>
      <c r="J932" s="158" t="s">
        <v>176</v>
      </c>
      <c r="K932" s="158" t="s">
        <v>176</v>
      </c>
      <c r="L932" s="158" t="s">
        <v>176</v>
      </c>
      <c r="M932" s="158" t="s">
        <v>176</v>
      </c>
      <c r="N932" s="158"/>
      <c r="O932" s="162" t="s">
        <v>917</v>
      </c>
      <c r="P932" s="160"/>
      <c r="R932" s="161">
        <f t="shared" si="343"/>
        <v>0</v>
      </c>
      <c r="S932" s="153" t="s">
        <v>176</v>
      </c>
      <c r="T932" s="160"/>
      <c r="V932" s="161">
        <f t="shared" si="344"/>
        <v>0</v>
      </c>
      <c r="X932" s="342"/>
      <c r="Y932" s="342"/>
      <c r="Z932" s="342"/>
    </row>
    <row r="933" spans="1:26" ht="15" customHeight="1">
      <c r="A933" s="153">
        <v>923</v>
      </c>
      <c r="B933" s="153">
        <f t="shared" si="332"/>
        <v>4</v>
      </c>
      <c r="C933" s="154">
        <v>6558</v>
      </c>
      <c r="D933" s="154" t="s">
        <v>1421</v>
      </c>
      <c r="F933" s="158" t="s">
        <v>176</v>
      </c>
      <c r="G933" s="158"/>
      <c r="H933" s="162">
        <v>6558</v>
      </c>
      <c r="I933" s="158" t="s">
        <v>176</v>
      </c>
      <c r="J933" s="158" t="s">
        <v>176</v>
      </c>
      <c r="K933" s="158" t="s">
        <v>176</v>
      </c>
      <c r="L933" s="158" t="s">
        <v>176</v>
      </c>
      <c r="M933" s="158" t="s">
        <v>176</v>
      </c>
      <c r="N933" s="158"/>
      <c r="O933" s="162" t="s">
        <v>918</v>
      </c>
      <c r="P933" s="160"/>
      <c r="R933" s="161">
        <f t="shared" si="343"/>
        <v>0</v>
      </c>
      <c r="S933" s="153" t="s">
        <v>176</v>
      </c>
      <c r="T933" s="160"/>
      <c r="V933" s="161">
        <f t="shared" si="344"/>
        <v>0</v>
      </c>
      <c r="X933" s="342"/>
      <c r="Y933" s="342"/>
      <c r="Z933" s="342"/>
    </row>
    <row r="934" spans="1:26" ht="15" customHeight="1">
      <c r="A934" s="153">
        <v>924</v>
      </c>
      <c r="B934" s="153">
        <f t="shared" si="332"/>
        <v>3</v>
      </c>
      <c r="C934" s="154">
        <v>656</v>
      </c>
      <c r="D934" s="154" t="s">
        <v>1421</v>
      </c>
      <c r="F934" s="158" t="s">
        <v>176</v>
      </c>
      <c r="G934" s="159">
        <v>656</v>
      </c>
      <c r="H934" s="158" t="s">
        <v>176</v>
      </c>
      <c r="I934" s="158" t="s">
        <v>176</v>
      </c>
      <c r="J934" s="158" t="s">
        <v>176</v>
      </c>
      <c r="K934" s="158" t="s">
        <v>176</v>
      </c>
      <c r="L934" s="158" t="s">
        <v>176</v>
      </c>
      <c r="M934" s="158" t="s">
        <v>176</v>
      </c>
      <c r="N934" s="158"/>
      <c r="O934" s="159" t="s">
        <v>919</v>
      </c>
      <c r="P934" s="160"/>
      <c r="R934" s="161">
        <f>P934</f>
        <v>0</v>
      </c>
      <c r="S934" s="153" t="s">
        <v>176</v>
      </c>
      <c r="T934" s="160"/>
      <c r="V934" s="161">
        <f>T934</f>
        <v>0</v>
      </c>
      <c r="X934" s="342"/>
      <c r="Y934" s="342"/>
      <c r="Z934" s="342"/>
    </row>
    <row r="935" spans="1:26" ht="15" customHeight="1">
      <c r="A935" s="153">
        <v>925</v>
      </c>
      <c r="B935" s="153">
        <f t="shared" si="332"/>
        <v>3</v>
      </c>
      <c r="C935" s="154">
        <v>657</v>
      </c>
      <c r="D935" s="154" t="s">
        <v>1421</v>
      </c>
      <c r="F935" s="158" t="s">
        <v>176</v>
      </c>
      <c r="G935" s="159">
        <v>657</v>
      </c>
      <c r="H935" s="158" t="s">
        <v>176</v>
      </c>
      <c r="I935" s="158" t="s">
        <v>176</v>
      </c>
      <c r="J935" s="158" t="s">
        <v>176</v>
      </c>
      <c r="K935" s="158" t="s">
        <v>176</v>
      </c>
      <c r="L935" s="158" t="s">
        <v>176</v>
      </c>
      <c r="M935" s="158" t="s">
        <v>176</v>
      </c>
      <c r="N935" s="158"/>
      <c r="O935" s="159" t="s">
        <v>920</v>
      </c>
      <c r="P935" s="160"/>
      <c r="R935" s="161">
        <f>P935</f>
        <v>0</v>
      </c>
      <c r="S935" s="153" t="s">
        <v>176</v>
      </c>
      <c r="T935" s="160"/>
      <c r="V935" s="161">
        <f>T935</f>
        <v>0</v>
      </c>
      <c r="X935" s="342"/>
      <c r="Y935" s="342"/>
      <c r="Z935" s="342"/>
    </row>
    <row r="936" spans="1:26" ht="15" customHeight="1">
      <c r="A936" s="153">
        <v>926</v>
      </c>
      <c r="B936" s="153">
        <f t="shared" si="332"/>
        <v>3</v>
      </c>
      <c r="C936" s="154">
        <v>658</v>
      </c>
      <c r="D936" s="154" t="s">
        <v>1421</v>
      </c>
      <c r="F936" s="158" t="s">
        <v>176</v>
      </c>
      <c r="G936" s="159">
        <v>658</v>
      </c>
      <c r="H936" s="158" t="s">
        <v>176</v>
      </c>
      <c r="I936" s="158" t="s">
        <v>176</v>
      </c>
      <c r="J936" s="158" t="s">
        <v>176</v>
      </c>
      <c r="K936" s="158" t="s">
        <v>176</v>
      </c>
      <c r="L936" s="158" t="s">
        <v>176</v>
      </c>
      <c r="M936" s="158" t="s">
        <v>176</v>
      </c>
      <c r="N936" s="158"/>
      <c r="O936" s="159" t="s">
        <v>921</v>
      </c>
      <c r="P936" s="160"/>
      <c r="R936" s="161">
        <f>P936-SUM(R937:R941)</f>
        <v>0</v>
      </c>
      <c r="S936" s="153" t="s">
        <v>176</v>
      </c>
      <c r="T936" s="160"/>
      <c r="V936" s="161">
        <f>T936+V937+V938+V939+V940+V941</f>
        <v>0</v>
      </c>
      <c r="X936" s="342"/>
      <c r="Y936" s="342"/>
      <c r="Z936" s="342"/>
    </row>
    <row r="937" spans="1:26" ht="15" hidden="1" customHeight="1">
      <c r="A937" s="153">
        <v>927</v>
      </c>
      <c r="B937" s="153">
        <f t="shared" si="332"/>
        <v>4</v>
      </c>
      <c r="C937" s="154">
        <v>6581</v>
      </c>
      <c r="F937" s="158" t="s">
        <v>176</v>
      </c>
      <c r="G937" s="158"/>
      <c r="H937" s="162">
        <v>6581</v>
      </c>
      <c r="I937" s="158" t="s">
        <v>176</v>
      </c>
      <c r="J937" s="158" t="s">
        <v>176</v>
      </c>
      <c r="K937" s="158" t="s">
        <v>176</v>
      </c>
      <c r="L937" s="158" t="s">
        <v>176</v>
      </c>
      <c r="M937" s="158" t="s">
        <v>176</v>
      </c>
      <c r="N937" s="158" t="s">
        <v>1422</v>
      </c>
      <c r="O937" s="162" t="s">
        <v>922</v>
      </c>
      <c r="P937" s="170"/>
      <c r="R937" s="161">
        <f t="shared" ref="R937:R941" si="345">P937</f>
        <v>0</v>
      </c>
      <c r="S937" s="153" t="s">
        <v>176</v>
      </c>
      <c r="T937" s="170"/>
      <c r="V937" s="161">
        <f t="shared" ref="V937:V941" si="346">T937</f>
        <v>0</v>
      </c>
      <c r="X937" s="342"/>
      <c r="Y937" s="342"/>
      <c r="Z937" s="342"/>
    </row>
    <row r="938" spans="1:26" ht="15" hidden="1" customHeight="1">
      <c r="A938" s="153">
        <v>928</v>
      </c>
      <c r="B938" s="153">
        <f t="shared" si="332"/>
        <v>4</v>
      </c>
      <c r="C938" s="154">
        <v>6582</v>
      </c>
      <c r="F938" s="158" t="s">
        <v>176</v>
      </c>
      <c r="G938" s="158"/>
      <c r="H938" s="162">
        <v>6582</v>
      </c>
      <c r="I938" s="158" t="s">
        <v>176</v>
      </c>
      <c r="J938" s="158" t="s">
        <v>176</v>
      </c>
      <c r="K938" s="158" t="s">
        <v>176</v>
      </c>
      <c r="L938" s="158" t="s">
        <v>176</v>
      </c>
      <c r="M938" s="158" t="s">
        <v>176</v>
      </c>
      <c r="N938" s="158" t="s">
        <v>1422</v>
      </c>
      <c r="O938" s="162" t="s">
        <v>923</v>
      </c>
      <c r="P938" s="170"/>
      <c r="R938" s="161">
        <f t="shared" si="345"/>
        <v>0</v>
      </c>
      <c r="S938" s="153" t="s">
        <v>176</v>
      </c>
      <c r="T938" s="170"/>
      <c r="V938" s="161">
        <f t="shared" si="346"/>
        <v>0</v>
      </c>
      <c r="X938" s="342"/>
      <c r="Y938" s="342"/>
      <c r="Z938" s="342"/>
    </row>
    <row r="939" spans="1:26" ht="15" hidden="1" customHeight="1">
      <c r="A939" s="153">
        <v>929</v>
      </c>
      <c r="B939" s="153">
        <f t="shared" si="332"/>
        <v>4</v>
      </c>
      <c r="C939" s="154">
        <v>6583</v>
      </c>
      <c r="F939" s="158" t="s">
        <v>176</v>
      </c>
      <c r="G939" s="158"/>
      <c r="H939" s="162">
        <v>6583</v>
      </c>
      <c r="I939" s="158" t="s">
        <v>176</v>
      </c>
      <c r="J939" s="158" t="s">
        <v>176</v>
      </c>
      <c r="K939" s="158" t="s">
        <v>176</v>
      </c>
      <c r="L939" s="158" t="s">
        <v>176</v>
      </c>
      <c r="M939" s="158" t="s">
        <v>176</v>
      </c>
      <c r="N939" s="158" t="s">
        <v>1422</v>
      </c>
      <c r="O939" s="162" t="s">
        <v>924</v>
      </c>
      <c r="P939" s="170"/>
      <c r="R939" s="161">
        <f t="shared" si="345"/>
        <v>0</v>
      </c>
      <c r="S939" s="153" t="s">
        <v>176</v>
      </c>
      <c r="T939" s="170"/>
      <c r="V939" s="161">
        <f t="shared" si="346"/>
        <v>0</v>
      </c>
      <c r="X939" s="342"/>
      <c r="Y939" s="342"/>
      <c r="Z939" s="342"/>
    </row>
    <row r="940" spans="1:26" ht="15" hidden="1" customHeight="1">
      <c r="A940" s="153">
        <v>930</v>
      </c>
      <c r="B940" s="153">
        <f t="shared" si="332"/>
        <v>4</v>
      </c>
      <c r="C940" s="154">
        <v>6584</v>
      </c>
      <c r="F940" s="158" t="s">
        <v>176</v>
      </c>
      <c r="G940" s="158"/>
      <c r="H940" s="162">
        <v>6584</v>
      </c>
      <c r="I940" s="158" t="s">
        <v>176</v>
      </c>
      <c r="J940" s="158" t="s">
        <v>176</v>
      </c>
      <c r="K940" s="158" t="s">
        <v>176</v>
      </c>
      <c r="L940" s="158" t="s">
        <v>176</v>
      </c>
      <c r="M940" s="158" t="s">
        <v>176</v>
      </c>
      <c r="N940" s="158" t="s">
        <v>1422</v>
      </c>
      <c r="O940" s="162" t="s">
        <v>925</v>
      </c>
      <c r="P940" s="170"/>
      <c r="R940" s="161">
        <f t="shared" si="345"/>
        <v>0</v>
      </c>
      <c r="S940" s="153" t="s">
        <v>176</v>
      </c>
      <c r="T940" s="170"/>
      <c r="V940" s="161">
        <f t="shared" si="346"/>
        <v>0</v>
      </c>
      <c r="X940" s="342"/>
      <c r="Y940" s="342"/>
      <c r="Z940" s="342"/>
    </row>
    <row r="941" spans="1:26" ht="15" hidden="1" customHeight="1">
      <c r="A941" s="153">
        <v>931</v>
      </c>
      <c r="B941" s="153">
        <f t="shared" si="332"/>
        <v>4</v>
      </c>
      <c r="C941" s="154">
        <v>6585</v>
      </c>
      <c r="F941" s="158" t="s">
        <v>176</v>
      </c>
      <c r="G941" s="158"/>
      <c r="H941" s="162">
        <v>6585</v>
      </c>
      <c r="I941" s="158" t="s">
        <v>176</v>
      </c>
      <c r="J941" s="158" t="s">
        <v>176</v>
      </c>
      <c r="K941" s="158" t="s">
        <v>176</v>
      </c>
      <c r="L941" s="158" t="s">
        <v>176</v>
      </c>
      <c r="M941" s="158" t="s">
        <v>176</v>
      </c>
      <c r="N941" s="158" t="s">
        <v>1422</v>
      </c>
      <c r="O941" s="162" t="s">
        <v>926</v>
      </c>
      <c r="P941" s="170"/>
      <c r="R941" s="161">
        <f t="shared" si="345"/>
        <v>0</v>
      </c>
      <c r="S941" s="153" t="s">
        <v>176</v>
      </c>
      <c r="T941" s="170"/>
      <c r="V941" s="161">
        <f t="shared" si="346"/>
        <v>0</v>
      </c>
      <c r="X941" s="342"/>
      <c r="Y941" s="342"/>
      <c r="Z941" s="342"/>
    </row>
    <row r="942" spans="1:26" ht="15" customHeight="1">
      <c r="A942" s="153">
        <v>932</v>
      </c>
      <c r="B942" s="153">
        <f t="shared" si="332"/>
        <v>3</v>
      </c>
      <c r="C942" s="154">
        <v>659</v>
      </c>
      <c r="D942" s="154" t="s">
        <v>1421</v>
      </c>
      <c r="F942" s="158" t="s">
        <v>176</v>
      </c>
      <c r="G942" s="159">
        <v>659</v>
      </c>
      <c r="H942" s="158" t="s">
        <v>176</v>
      </c>
      <c r="I942" s="158" t="s">
        <v>176</v>
      </c>
      <c r="J942" s="158" t="s">
        <v>176</v>
      </c>
      <c r="K942" s="158" t="s">
        <v>176</v>
      </c>
      <c r="L942" s="158" t="s">
        <v>176</v>
      </c>
      <c r="M942" s="158" t="s">
        <v>176</v>
      </c>
      <c r="N942" s="158"/>
      <c r="O942" s="159" t="s">
        <v>927</v>
      </c>
      <c r="P942" s="160"/>
      <c r="R942" s="161">
        <f>P942-R943-R944</f>
        <v>0</v>
      </c>
      <c r="S942" s="153" t="s">
        <v>176</v>
      </c>
      <c r="T942" s="160"/>
      <c r="V942" s="161">
        <f>T942+V943+V944</f>
        <v>0</v>
      </c>
      <c r="X942" s="342"/>
      <c r="Y942" s="342"/>
      <c r="Z942" s="342"/>
    </row>
    <row r="943" spans="1:26" ht="15" hidden="1" customHeight="1">
      <c r="A943" s="153">
        <v>933</v>
      </c>
      <c r="B943" s="153">
        <f t="shared" si="332"/>
        <v>4</v>
      </c>
      <c r="C943" s="154">
        <v>6591</v>
      </c>
      <c r="F943" s="158" t="s">
        <v>176</v>
      </c>
      <c r="G943" s="158"/>
      <c r="H943" s="162">
        <v>6591</v>
      </c>
      <c r="I943" s="158" t="s">
        <v>176</v>
      </c>
      <c r="J943" s="158" t="s">
        <v>176</v>
      </c>
      <c r="K943" s="158" t="s">
        <v>176</v>
      </c>
      <c r="L943" s="158" t="s">
        <v>176</v>
      </c>
      <c r="M943" s="158" t="s">
        <v>176</v>
      </c>
      <c r="N943" s="158" t="s">
        <v>1422</v>
      </c>
      <c r="O943" s="162" t="s">
        <v>928</v>
      </c>
      <c r="P943" s="170"/>
      <c r="R943" s="161">
        <f t="shared" ref="R943:R944" si="347">P943</f>
        <v>0</v>
      </c>
      <c r="S943" s="153" t="s">
        <v>176</v>
      </c>
      <c r="T943" s="170"/>
      <c r="V943" s="161">
        <f t="shared" ref="V943:V944" si="348">T943</f>
        <v>0</v>
      </c>
      <c r="X943" s="342"/>
      <c r="Y943" s="342"/>
      <c r="Z943" s="342"/>
    </row>
    <row r="944" spans="1:26" ht="15" hidden="1" customHeight="1">
      <c r="A944" s="153">
        <v>934</v>
      </c>
      <c r="B944" s="153">
        <f t="shared" si="332"/>
        <v>4</v>
      </c>
      <c r="C944" s="154">
        <v>6598</v>
      </c>
      <c r="F944" s="158" t="s">
        <v>176</v>
      </c>
      <c r="G944" s="158"/>
      <c r="H944" s="162">
        <v>6598</v>
      </c>
      <c r="I944" s="158" t="s">
        <v>176</v>
      </c>
      <c r="J944" s="158" t="s">
        <v>176</v>
      </c>
      <c r="K944" s="158" t="s">
        <v>176</v>
      </c>
      <c r="L944" s="158" t="s">
        <v>176</v>
      </c>
      <c r="M944" s="158" t="s">
        <v>176</v>
      </c>
      <c r="N944" s="158" t="s">
        <v>1422</v>
      </c>
      <c r="O944" s="162" t="s">
        <v>929</v>
      </c>
      <c r="P944" s="170"/>
      <c r="R944" s="161">
        <f t="shared" si="347"/>
        <v>0</v>
      </c>
      <c r="S944" s="153" t="s">
        <v>176</v>
      </c>
      <c r="T944" s="170"/>
      <c r="V944" s="161">
        <f t="shared" si="348"/>
        <v>0</v>
      </c>
      <c r="X944" s="342"/>
      <c r="Y944" s="342"/>
      <c r="Z944" s="342"/>
    </row>
    <row r="945" spans="1:26" ht="15" customHeight="1">
      <c r="A945" s="153">
        <v>935</v>
      </c>
      <c r="B945" s="153">
        <f t="shared" si="332"/>
        <v>2</v>
      </c>
      <c r="C945" s="154">
        <v>66</v>
      </c>
      <c r="D945" s="154" t="s">
        <v>1421</v>
      </c>
      <c r="F945" s="155">
        <v>66</v>
      </c>
      <c r="G945" s="155"/>
      <c r="H945" s="155" t="s">
        <v>176</v>
      </c>
      <c r="I945" s="155" t="s">
        <v>176</v>
      </c>
      <c r="J945" s="155" t="s">
        <v>176</v>
      </c>
      <c r="K945" s="155" t="s">
        <v>176</v>
      </c>
      <c r="L945" s="155" t="s">
        <v>176</v>
      </c>
      <c r="M945" s="155" t="s">
        <v>176</v>
      </c>
      <c r="N945" s="155"/>
      <c r="O945" s="155" t="s">
        <v>930</v>
      </c>
      <c r="P945" s="169"/>
      <c r="R945" s="156"/>
      <c r="S945" s="153" t="s">
        <v>176</v>
      </c>
      <c r="T945" s="169"/>
      <c r="V945" s="156"/>
      <c r="X945" s="342"/>
      <c r="Y945" s="342"/>
      <c r="Z945" s="342"/>
    </row>
    <row r="946" spans="1:26" ht="15" customHeight="1">
      <c r="A946" s="153">
        <v>936</v>
      </c>
      <c r="B946" s="153">
        <f t="shared" si="332"/>
        <v>3</v>
      </c>
      <c r="C946" s="154">
        <v>661</v>
      </c>
      <c r="D946" s="154" t="s">
        <v>1421</v>
      </c>
      <c r="F946" s="158" t="s">
        <v>176</v>
      </c>
      <c r="G946" s="159">
        <v>661</v>
      </c>
      <c r="H946" s="158" t="s">
        <v>176</v>
      </c>
      <c r="I946" s="158" t="s">
        <v>176</v>
      </c>
      <c r="J946" s="158" t="s">
        <v>176</v>
      </c>
      <c r="K946" s="158" t="s">
        <v>176</v>
      </c>
      <c r="L946" s="158" t="s">
        <v>176</v>
      </c>
      <c r="M946" s="158" t="s">
        <v>176</v>
      </c>
      <c r="N946" s="158"/>
      <c r="O946" s="159" t="s">
        <v>931</v>
      </c>
      <c r="P946" s="160"/>
      <c r="R946" s="161">
        <f>P946-R947-R948</f>
        <v>0</v>
      </c>
      <c r="S946" s="153" t="s">
        <v>176</v>
      </c>
      <c r="T946" s="160"/>
      <c r="V946" s="161">
        <f>T946+V947+V948</f>
        <v>0</v>
      </c>
      <c r="X946" s="342"/>
      <c r="Y946" s="342"/>
      <c r="Z946" s="342"/>
    </row>
    <row r="947" spans="1:26" ht="15" customHeight="1">
      <c r="A947" s="153">
        <v>937</v>
      </c>
      <c r="B947" s="153">
        <f t="shared" si="332"/>
        <v>4</v>
      </c>
      <c r="C947" s="154">
        <v>6611</v>
      </c>
      <c r="D947" s="154" t="s">
        <v>1421</v>
      </c>
      <c r="F947" s="158" t="s">
        <v>176</v>
      </c>
      <c r="G947" s="158"/>
      <c r="H947" s="162">
        <v>6611</v>
      </c>
      <c r="I947" s="158" t="s">
        <v>176</v>
      </c>
      <c r="J947" s="158" t="s">
        <v>176</v>
      </c>
      <c r="K947" s="158" t="s">
        <v>176</v>
      </c>
      <c r="L947" s="158" t="s">
        <v>176</v>
      </c>
      <c r="M947" s="158" t="s">
        <v>176</v>
      </c>
      <c r="N947" s="158"/>
      <c r="O947" s="162" t="s">
        <v>932</v>
      </c>
      <c r="P947" s="160"/>
      <c r="R947" s="161">
        <f t="shared" ref="R947:R948" si="349">P947</f>
        <v>0</v>
      </c>
      <c r="S947" s="153" t="s">
        <v>176</v>
      </c>
      <c r="T947" s="160"/>
      <c r="V947" s="161">
        <f t="shared" ref="V947:V948" si="350">T947</f>
        <v>0</v>
      </c>
      <c r="X947" s="342"/>
      <c r="Y947" s="342"/>
      <c r="Z947" s="342"/>
    </row>
    <row r="948" spans="1:26" ht="15" customHeight="1">
      <c r="A948" s="153">
        <v>938</v>
      </c>
      <c r="B948" s="153">
        <f t="shared" si="332"/>
        <v>4</v>
      </c>
      <c r="C948" s="154">
        <v>6612</v>
      </c>
      <c r="D948" s="154" t="s">
        <v>1421</v>
      </c>
      <c r="F948" s="158" t="s">
        <v>176</v>
      </c>
      <c r="G948" s="158"/>
      <c r="H948" s="162">
        <v>6612</v>
      </c>
      <c r="I948" s="158" t="s">
        <v>176</v>
      </c>
      <c r="J948" s="158" t="s">
        <v>176</v>
      </c>
      <c r="K948" s="158" t="s">
        <v>176</v>
      </c>
      <c r="L948" s="158" t="s">
        <v>176</v>
      </c>
      <c r="M948" s="158" t="s">
        <v>176</v>
      </c>
      <c r="N948" s="158"/>
      <c r="O948" s="162" t="s">
        <v>933</v>
      </c>
      <c r="P948" s="160"/>
      <c r="R948" s="161">
        <f t="shared" si="349"/>
        <v>0</v>
      </c>
      <c r="S948" s="153" t="s">
        <v>176</v>
      </c>
      <c r="T948" s="160"/>
      <c r="V948" s="161">
        <f t="shared" si="350"/>
        <v>0</v>
      </c>
      <c r="X948" s="342"/>
      <c r="Y948" s="342"/>
      <c r="Z948" s="342"/>
    </row>
    <row r="949" spans="1:26" ht="15" customHeight="1">
      <c r="A949" s="153">
        <v>939</v>
      </c>
      <c r="B949" s="153">
        <f t="shared" si="332"/>
        <v>3</v>
      </c>
      <c r="C949" s="154">
        <v>662</v>
      </c>
      <c r="D949" s="154" t="s">
        <v>1421</v>
      </c>
      <c r="F949" s="158" t="s">
        <v>176</v>
      </c>
      <c r="G949" s="159">
        <v>662</v>
      </c>
      <c r="H949" s="158" t="s">
        <v>176</v>
      </c>
      <c r="I949" s="158" t="s">
        <v>176</v>
      </c>
      <c r="J949" s="158" t="s">
        <v>176</v>
      </c>
      <c r="K949" s="158" t="s">
        <v>176</v>
      </c>
      <c r="L949" s="158" t="s">
        <v>176</v>
      </c>
      <c r="M949" s="158" t="s">
        <v>176</v>
      </c>
      <c r="N949" s="158"/>
      <c r="O949" s="159" t="s">
        <v>934</v>
      </c>
      <c r="P949" s="160"/>
      <c r="R949" s="161">
        <f>P949-SUM(R950:R955)</f>
        <v>0</v>
      </c>
      <c r="S949" s="153" t="s">
        <v>176</v>
      </c>
      <c r="T949" s="160"/>
      <c r="V949" s="161">
        <f>T949+V950+V951</f>
        <v>0</v>
      </c>
      <c r="X949" s="342"/>
      <c r="Y949" s="342"/>
      <c r="Z949" s="342"/>
    </row>
    <row r="950" spans="1:26" ht="15" customHeight="1">
      <c r="A950" s="153">
        <v>940</v>
      </c>
      <c r="B950" s="153">
        <f t="shared" si="332"/>
        <v>4</v>
      </c>
      <c r="C950" s="154">
        <v>6621</v>
      </c>
      <c r="D950" s="154" t="s">
        <v>1421</v>
      </c>
      <c r="F950" s="158" t="s">
        <v>176</v>
      </c>
      <c r="G950" s="158"/>
      <c r="H950" s="162">
        <v>6621</v>
      </c>
      <c r="I950" s="158" t="s">
        <v>176</v>
      </c>
      <c r="J950" s="158" t="s">
        <v>176</v>
      </c>
      <c r="K950" s="158" t="s">
        <v>176</v>
      </c>
      <c r="L950" s="158" t="s">
        <v>176</v>
      </c>
      <c r="M950" s="158" t="s">
        <v>176</v>
      </c>
      <c r="N950" s="158"/>
      <c r="O950" s="162" t="s">
        <v>935</v>
      </c>
      <c r="P950" s="160"/>
      <c r="R950" s="161">
        <f>P950</f>
        <v>0</v>
      </c>
      <c r="S950" s="153" t="s">
        <v>176</v>
      </c>
      <c r="T950" s="160"/>
      <c r="V950" s="161">
        <f>T950</f>
        <v>0</v>
      </c>
      <c r="X950" s="342"/>
      <c r="Y950" s="342"/>
      <c r="Z950" s="342"/>
    </row>
    <row r="951" spans="1:26" ht="15" customHeight="1">
      <c r="A951" s="153">
        <v>941</v>
      </c>
      <c r="B951" s="153">
        <f t="shared" si="332"/>
        <v>4</v>
      </c>
      <c r="C951" s="154">
        <v>6622</v>
      </c>
      <c r="D951" s="154" t="s">
        <v>1421</v>
      </c>
      <c r="F951" s="158" t="s">
        <v>176</v>
      </c>
      <c r="G951" s="158"/>
      <c r="H951" s="162">
        <v>6622</v>
      </c>
      <c r="I951" s="158" t="s">
        <v>176</v>
      </c>
      <c r="J951" s="158" t="s">
        <v>176</v>
      </c>
      <c r="K951" s="158" t="s">
        <v>176</v>
      </c>
      <c r="L951" s="158" t="s">
        <v>176</v>
      </c>
      <c r="M951" s="158" t="s">
        <v>176</v>
      </c>
      <c r="N951" s="158"/>
      <c r="O951" s="162" t="s">
        <v>936</v>
      </c>
      <c r="P951" s="160"/>
      <c r="R951" s="161">
        <f>P951-R952-R953-R954-R955</f>
        <v>0</v>
      </c>
      <c r="S951" s="153" t="s">
        <v>176</v>
      </c>
      <c r="T951" s="160"/>
      <c r="V951" s="161">
        <f>T951+V952+V953+V954+V955</f>
        <v>0</v>
      </c>
      <c r="X951" s="342"/>
      <c r="Y951" s="342"/>
      <c r="Z951" s="342"/>
    </row>
    <row r="952" spans="1:26" ht="15" hidden="1" customHeight="1">
      <c r="A952" s="153">
        <v>942</v>
      </c>
      <c r="B952" s="153">
        <f t="shared" si="332"/>
        <v>5</v>
      </c>
      <c r="C952" s="154">
        <v>66221</v>
      </c>
      <c r="F952" s="158" t="s">
        <v>176</v>
      </c>
      <c r="G952" s="158"/>
      <c r="H952" s="158" t="s">
        <v>176</v>
      </c>
      <c r="I952" s="163">
        <v>66221</v>
      </c>
      <c r="J952" s="158" t="s">
        <v>176</v>
      </c>
      <c r="K952" s="158" t="s">
        <v>176</v>
      </c>
      <c r="L952" s="158" t="s">
        <v>176</v>
      </c>
      <c r="M952" s="158" t="s">
        <v>176</v>
      </c>
      <c r="N952" s="158" t="s">
        <v>1422</v>
      </c>
      <c r="O952" s="163" t="s">
        <v>937</v>
      </c>
      <c r="P952" s="170"/>
      <c r="R952" s="171">
        <f t="shared" ref="R952:R955" si="351">P952</f>
        <v>0</v>
      </c>
      <c r="S952" s="153" t="s">
        <v>176</v>
      </c>
      <c r="T952" s="170"/>
      <c r="V952" s="171">
        <f t="shared" ref="V952:V955" si="352">T952</f>
        <v>0</v>
      </c>
      <c r="X952" s="342"/>
      <c r="Y952" s="342"/>
      <c r="Z952" s="342"/>
    </row>
    <row r="953" spans="1:26" ht="15" hidden="1" customHeight="1">
      <c r="A953" s="153">
        <v>943</v>
      </c>
      <c r="B953" s="153">
        <f t="shared" si="332"/>
        <v>5</v>
      </c>
      <c r="C953" s="154">
        <v>66222</v>
      </c>
      <c r="F953" s="158" t="s">
        <v>176</v>
      </c>
      <c r="G953" s="158"/>
      <c r="H953" s="158" t="s">
        <v>176</v>
      </c>
      <c r="I953" s="163">
        <v>66222</v>
      </c>
      <c r="J953" s="158" t="s">
        <v>176</v>
      </c>
      <c r="K953" s="158" t="s">
        <v>176</v>
      </c>
      <c r="L953" s="158" t="s">
        <v>176</v>
      </c>
      <c r="M953" s="158" t="s">
        <v>176</v>
      </c>
      <c r="N953" s="158" t="s">
        <v>1422</v>
      </c>
      <c r="O953" s="163" t="s">
        <v>938</v>
      </c>
      <c r="P953" s="170"/>
      <c r="R953" s="171">
        <f t="shared" si="351"/>
        <v>0</v>
      </c>
      <c r="S953" s="153" t="s">
        <v>176</v>
      </c>
      <c r="T953" s="170"/>
      <c r="V953" s="171">
        <f t="shared" si="352"/>
        <v>0</v>
      </c>
      <c r="X953" s="342"/>
      <c r="Y953" s="342"/>
      <c r="Z953" s="342"/>
    </row>
    <row r="954" spans="1:26" ht="15" hidden="1" customHeight="1">
      <c r="A954" s="153">
        <v>944</v>
      </c>
      <c r="B954" s="153">
        <f t="shared" si="332"/>
        <v>5</v>
      </c>
      <c r="C954" s="154">
        <v>66223</v>
      </c>
      <c r="F954" s="158" t="s">
        <v>176</v>
      </c>
      <c r="G954" s="158"/>
      <c r="H954" s="158" t="s">
        <v>176</v>
      </c>
      <c r="I954" s="163">
        <v>66223</v>
      </c>
      <c r="J954" s="158" t="s">
        <v>176</v>
      </c>
      <c r="K954" s="158" t="s">
        <v>176</v>
      </c>
      <c r="L954" s="158" t="s">
        <v>176</v>
      </c>
      <c r="M954" s="158" t="s">
        <v>176</v>
      </c>
      <c r="N954" s="158" t="s">
        <v>1422</v>
      </c>
      <c r="O954" s="163" t="s">
        <v>939</v>
      </c>
      <c r="P954" s="170"/>
      <c r="R954" s="171">
        <f t="shared" si="351"/>
        <v>0</v>
      </c>
      <c r="S954" s="153" t="s">
        <v>176</v>
      </c>
      <c r="T954" s="170"/>
      <c r="V954" s="171">
        <f t="shared" si="352"/>
        <v>0</v>
      </c>
      <c r="X954" s="342"/>
      <c r="Y954" s="342"/>
      <c r="Z954" s="342"/>
    </row>
    <row r="955" spans="1:26" ht="15" hidden="1" customHeight="1">
      <c r="A955" s="153">
        <v>945</v>
      </c>
      <c r="B955" s="153">
        <f t="shared" si="332"/>
        <v>5</v>
      </c>
      <c r="C955" s="154">
        <v>66228</v>
      </c>
      <c r="F955" s="158" t="s">
        <v>176</v>
      </c>
      <c r="G955" s="158"/>
      <c r="H955" s="158" t="s">
        <v>176</v>
      </c>
      <c r="I955" s="163">
        <v>66228</v>
      </c>
      <c r="J955" s="158" t="s">
        <v>176</v>
      </c>
      <c r="K955" s="158" t="s">
        <v>176</v>
      </c>
      <c r="L955" s="158" t="s">
        <v>176</v>
      </c>
      <c r="M955" s="158" t="s">
        <v>176</v>
      </c>
      <c r="N955" s="158" t="s">
        <v>1422</v>
      </c>
      <c r="O955" s="163" t="s">
        <v>940</v>
      </c>
      <c r="P955" s="170"/>
      <c r="R955" s="171">
        <f t="shared" si="351"/>
        <v>0</v>
      </c>
      <c r="S955" s="153" t="s">
        <v>176</v>
      </c>
      <c r="T955" s="170"/>
      <c r="V955" s="171">
        <f t="shared" si="352"/>
        <v>0</v>
      </c>
      <c r="X955" s="342"/>
      <c r="Y955" s="342"/>
      <c r="Z955" s="342"/>
    </row>
    <row r="956" spans="1:26" ht="15" customHeight="1">
      <c r="A956" s="153">
        <v>946</v>
      </c>
      <c r="B956" s="153">
        <f t="shared" si="332"/>
        <v>3</v>
      </c>
      <c r="C956" s="154">
        <v>663</v>
      </c>
      <c r="D956" s="154" t="s">
        <v>1421</v>
      </c>
      <c r="F956" s="158" t="s">
        <v>176</v>
      </c>
      <c r="G956" s="159">
        <v>663</v>
      </c>
      <c r="H956" s="158" t="s">
        <v>176</v>
      </c>
      <c r="I956" s="158" t="s">
        <v>176</v>
      </c>
      <c r="J956" s="158" t="s">
        <v>176</v>
      </c>
      <c r="K956" s="158" t="s">
        <v>176</v>
      </c>
      <c r="L956" s="158" t="s">
        <v>176</v>
      </c>
      <c r="M956" s="158" t="s">
        <v>176</v>
      </c>
      <c r="N956" s="158"/>
      <c r="O956" s="159" t="s">
        <v>941</v>
      </c>
      <c r="P956" s="160"/>
      <c r="R956" s="161">
        <f>P956-SUM(R957:R1047)</f>
        <v>0</v>
      </c>
      <c r="S956" s="153" t="s">
        <v>176</v>
      </c>
      <c r="T956" s="160"/>
      <c r="V956" s="161">
        <f>T956+V957+V960</f>
        <v>0</v>
      </c>
      <c r="X956" s="342"/>
      <c r="Y956" s="342"/>
      <c r="Z956" s="342"/>
    </row>
    <row r="957" spans="1:26" ht="15" customHeight="1">
      <c r="A957" s="153">
        <v>947</v>
      </c>
      <c r="B957" s="153">
        <f t="shared" si="332"/>
        <v>4</v>
      </c>
      <c r="C957" s="154">
        <v>6631</v>
      </c>
      <c r="D957" s="154" t="s">
        <v>1421</v>
      </c>
      <c r="F957" s="158" t="s">
        <v>176</v>
      </c>
      <c r="G957" s="158"/>
      <c r="H957" s="162">
        <v>6631</v>
      </c>
      <c r="I957" s="158" t="s">
        <v>176</v>
      </c>
      <c r="J957" s="158" t="s">
        <v>176</v>
      </c>
      <c r="K957" s="158" t="s">
        <v>176</v>
      </c>
      <c r="L957" s="158" t="s">
        <v>176</v>
      </c>
      <c r="M957" s="158" t="s">
        <v>176</v>
      </c>
      <c r="N957" s="158"/>
      <c r="O957" s="162" t="s">
        <v>942</v>
      </c>
      <c r="P957" s="160"/>
      <c r="R957" s="161">
        <f>P957-R958-R959</f>
        <v>0</v>
      </c>
      <c r="S957" s="153" t="s">
        <v>176</v>
      </c>
      <c r="T957" s="160"/>
      <c r="V957" s="161">
        <f>T957+V958+V959</f>
        <v>0</v>
      </c>
      <c r="X957" s="342"/>
      <c r="Y957" s="342"/>
      <c r="Z957" s="342"/>
    </row>
    <row r="958" spans="1:26" ht="15" hidden="1" customHeight="1">
      <c r="A958" s="153">
        <v>948</v>
      </c>
      <c r="B958" s="153">
        <f t="shared" si="332"/>
        <v>5</v>
      </c>
      <c r="C958" s="154">
        <v>66312</v>
      </c>
      <c r="F958" s="158" t="s">
        <v>176</v>
      </c>
      <c r="G958" s="158"/>
      <c r="H958" s="158" t="s">
        <v>176</v>
      </c>
      <c r="I958" s="163">
        <v>66312</v>
      </c>
      <c r="J958" s="158" t="s">
        <v>176</v>
      </c>
      <c r="K958" s="158" t="s">
        <v>176</v>
      </c>
      <c r="L958" s="158" t="s">
        <v>176</v>
      </c>
      <c r="M958" s="158" t="s">
        <v>176</v>
      </c>
      <c r="N958" s="158" t="s">
        <v>1422</v>
      </c>
      <c r="O958" s="163" t="s">
        <v>644</v>
      </c>
      <c r="P958" s="170"/>
      <c r="R958" s="171">
        <f t="shared" ref="R958:R959" si="353">P958</f>
        <v>0</v>
      </c>
      <c r="S958" s="153" t="s">
        <v>176</v>
      </c>
      <c r="T958" s="170"/>
      <c r="V958" s="171">
        <f t="shared" ref="V958:V959" si="354">T958</f>
        <v>0</v>
      </c>
      <c r="X958" s="342"/>
      <c r="Y958" s="342"/>
      <c r="Z958" s="342"/>
    </row>
    <row r="959" spans="1:26" ht="15" hidden="1" customHeight="1">
      <c r="A959" s="153">
        <v>949</v>
      </c>
      <c r="B959" s="153">
        <f t="shared" si="332"/>
        <v>5</v>
      </c>
      <c r="C959" s="154">
        <v>66313</v>
      </c>
      <c r="F959" s="158" t="s">
        <v>176</v>
      </c>
      <c r="G959" s="158"/>
      <c r="H959" s="158" t="s">
        <v>176</v>
      </c>
      <c r="I959" s="163">
        <v>66313</v>
      </c>
      <c r="J959" s="158" t="s">
        <v>176</v>
      </c>
      <c r="K959" s="158" t="s">
        <v>176</v>
      </c>
      <c r="L959" s="158" t="s">
        <v>176</v>
      </c>
      <c r="M959" s="158" t="s">
        <v>176</v>
      </c>
      <c r="N959" s="158" t="s">
        <v>1422</v>
      </c>
      <c r="O959" s="163" t="s">
        <v>645</v>
      </c>
      <c r="P959" s="170"/>
      <c r="R959" s="171">
        <f t="shared" si="353"/>
        <v>0</v>
      </c>
      <c r="S959" s="153" t="s">
        <v>176</v>
      </c>
      <c r="T959" s="170"/>
      <c r="V959" s="171">
        <f t="shared" si="354"/>
        <v>0</v>
      </c>
      <c r="X959" s="342"/>
      <c r="Y959" s="342"/>
      <c r="Z959" s="342"/>
    </row>
    <row r="960" spans="1:26" ht="15" customHeight="1">
      <c r="A960" s="153">
        <v>950</v>
      </c>
      <c r="B960" s="153">
        <f t="shared" si="332"/>
        <v>4</v>
      </c>
      <c r="C960" s="154">
        <v>6632</v>
      </c>
      <c r="D960" s="154" t="s">
        <v>1421</v>
      </c>
      <c r="F960" s="158" t="s">
        <v>176</v>
      </c>
      <c r="G960" s="158"/>
      <c r="H960" s="162">
        <v>6632</v>
      </c>
      <c r="I960" s="158" t="s">
        <v>176</v>
      </c>
      <c r="J960" s="158" t="s">
        <v>176</v>
      </c>
      <c r="K960" s="158" t="s">
        <v>176</v>
      </c>
      <c r="L960" s="158" t="s">
        <v>176</v>
      </c>
      <c r="M960" s="158" t="s">
        <v>176</v>
      </c>
      <c r="N960" s="158"/>
      <c r="O960" s="162" t="s">
        <v>943</v>
      </c>
      <c r="P960" s="160"/>
      <c r="R960" s="161">
        <f>P960-R961-R962-R963-R964-R965-R966-R967-R968-R969-R970-R971-R972-R973-R974-R975-R976-R977-R978-R979-R980-R981-R982-R983-R984-R985-R986-R987-R988-R989-R990-R991-R992-R993-R994-R995-R996-R997-R998-R999-R1000-R1001-R1002-R1003-R1004-R1005-R1006-R1007-R1008-R1009-R1010-R1011-R1012-R1013-R1014-R1015-R1016-R1017-R1018-R1019-R1020-R1021-R1022-R1023-R1024-R1025-R1026-R1027-R1028-R1029-R1030-R1031-R1032-R1033-R1034-R1035-R1036-R1037-R1038-R1039-R1040-R1041-R1042-R1043-R1044-R1045-R1046-R1047</f>
        <v>0</v>
      </c>
      <c r="S960" s="153" t="s">
        <v>176</v>
      </c>
      <c r="T960" s="160"/>
      <c r="V960" s="161">
        <f>T960+V961+V989+V1018+V1041</f>
        <v>0</v>
      </c>
      <c r="X960" s="342"/>
      <c r="Y960" s="342"/>
      <c r="Z960" s="342"/>
    </row>
    <row r="961" spans="1:26" ht="15" customHeight="1">
      <c r="A961" s="153">
        <v>951</v>
      </c>
      <c r="B961" s="153">
        <f t="shared" si="332"/>
        <v>5</v>
      </c>
      <c r="C961" s="154">
        <v>66321</v>
      </c>
      <c r="D961" s="154" t="s">
        <v>1421</v>
      </c>
      <c r="F961" s="158" t="s">
        <v>176</v>
      </c>
      <c r="G961" s="158"/>
      <c r="H961" s="158" t="s">
        <v>176</v>
      </c>
      <c r="I961" s="163">
        <v>66321</v>
      </c>
      <c r="J961" s="158" t="s">
        <v>176</v>
      </c>
      <c r="K961" s="158" t="s">
        <v>176</v>
      </c>
      <c r="L961" s="158" t="s">
        <v>176</v>
      </c>
      <c r="M961" s="158" t="s">
        <v>176</v>
      </c>
      <c r="N961" s="158"/>
      <c r="O961" s="163" t="s">
        <v>648</v>
      </c>
      <c r="P961" s="160"/>
      <c r="R961" s="161">
        <f>P961-R962-R963-R964-R965-R966-R967-R968-R969-R970-R971-R972-R973-R974-R975-R976-R977-R978-R979-R980-R981-R982-R983-R984-R985-R986-R987-R988</f>
        <v>0</v>
      </c>
      <c r="S961" s="153" t="s">
        <v>176</v>
      </c>
      <c r="T961" s="160"/>
      <c r="V961" s="161">
        <f>T961+V962+V971+V972</f>
        <v>0</v>
      </c>
      <c r="X961" s="342"/>
      <c r="Y961" s="342"/>
      <c r="Z961" s="342"/>
    </row>
    <row r="962" spans="1:26" ht="15" customHeight="1">
      <c r="A962" s="153">
        <v>952</v>
      </c>
      <c r="B962" s="153">
        <f t="shared" si="332"/>
        <v>6</v>
      </c>
      <c r="C962" s="154">
        <v>663211</v>
      </c>
      <c r="D962" s="154" t="s">
        <v>1421</v>
      </c>
      <c r="F962" s="158" t="s">
        <v>176</v>
      </c>
      <c r="G962" s="158"/>
      <c r="H962" s="158" t="s">
        <v>176</v>
      </c>
      <c r="I962" s="158" t="s">
        <v>176</v>
      </c>
      <c r="J962" s="165">
        <v>663211</v>
      </c>
      <c r="K962" s="158" t="s">
        <v>176</v>
      </c>
      <c r="L962" s="158" t="s">
        <v>176</v>
      </c>
      <c r="M962" s="158" t="s">
        <v>176</v>
      </c>
      <c r="N962" s="158"/>
      <c r="O962" s="165" t="s">
        <v>236</v>
      </c>
      <c r="P962" s="160"/>
      <c r="R962" s="161">
        <f>P962-R963-R964-R965-R966-R967-R968-R969-R970</f>
        <v>0</v>
      </c>
      <c r="S962" s="153" t="s">
        <v>176</v>
      </c>
      <c r="T962" s="160"/>
      <c r="V962" s="161">
        <f>T962+V963+V964+V967+V968+V969+V970</f>
        <v>0</v>
      </c>
      <c r="X962" s="342"/>
      <c r="Y962" s="342"/>
      <c r="Z962" s="342"/>
    </row>
    <row r="963" spans="1:26" ht="15" hidden="1" customHeight="1">
      <c r="A963" s="153">
        <v>953</v>
      </c>
      <c r="B963" s="153">
        <f t="shared" si="332"/>
        <v>7</v>
      </c>
      <c r="C963" s="154">
        <v>6632111</v>
      </c>
      <c r="F963" s="158" t="s">
        <v>176</v>
      </c>
      <c r="G963" s="158"/>
      <c r="H963" s="158" t="s">
        <v>176</v>
      </c>
      <c r="I963" s="158" t="s">
        <v>176</v>
      </c>
      <c r="J963" s="158" t="s">
        <v>176</v>
      </c>
      <c r="K963" s="166">
        <v>6632111</v>
      </c>
      <c r="L963" s="158" t="s">
        <v>176</v>
      </c>
      <c r="M963" s="158" t="s">
        <v>176</v>
      </c>
      <c r="N963" s="158" t="s">
        <v>1422</v>
      </c>
      <c r="O963" s="166" t="s">
        <v>944</v>
      </c>
      <c r="P963" s="170"/>
      <c r="R963" s="171">
        <f>P963</f>
        <v>0</v>
      </c>
      <c r="S963" s="153" t="s">
        <v>176</v>
      </c>
      <c r="T963" s="170"/>
      <c r="V963" s="171">
        <f>T963</f>
        <v>0</v>
      </c>
      <c r="X963" s="342"/>
      <c r="Y963" s="342"/>
      <c r="Z963" s="342"/>
    </row>
    <row r="964" spans="1:26" ht="15" hidden="1" customHeight="1">
      <c r="A964" s="153">
        <v>954</v>
      </c>
      <c r="B964" s="153">
        <f t="shared" si="332"/>
        <v>7</v>
      </c>
      <c r="C964" s="154">
        <v>6632112</v>
      </c>
      <c r="F964" s="158" t="s">
        <v>176</v>
      </c>
      <c r="G964" s="158"/>
      <c r="H964" s="158" t="s">
        <v>176</v>
      </c>
      <c r="I964" s="158" t="s">
        <v>176</v>
      </c>
      <c r="J964" s="158" t="s">
        <v>176</v>
      </c>
      <c r="K964" s="166">
        <v>6632112</v>
      </c>
      <c r="L964" s="158" t="s">
        <v>176</v>
      </c>
      <c r="M964" s="158" t="s">
        <v>176</v>
      </c>
      <c r="N964" s="158" t="s">
        <v>1422</v>
      </c>
      <c r="O964" s="166" t="s">
        <v>945</v>
      </c>
      <c r="P964" s="170"/>
      <c r="R964" s="171">
        <f>P964-R965-R966</f>
        <v>0</v>
      </c>
      <c r="S964" s="153" t="s">
        <v>176</v>
      </c>
      <c r="T964" s="170"/>
      <c r="V964" s="171">
        <f>T964+V965+V966</f>
        <v>0</v>
      </c>
      <c r="X964" s="342"/>
      <c r="Y964" s="342"/>
      <c r="Z964" s="342"/>
    </row>
    <row r="965" spans="1:26" ht="15" hidden="1" customHeight="1">
      <c r="A965" s="153">
        <v>955</v>
      </c>
      <c r="B965" s="153">
        <f t="shared" si="332"/>
        <v>8</v>
      </c>
      <c r="C965" s="154">
        <v>66321121</v>
      </c>
      <c r="F965" s="158" t="s">
        <v>176</v>
      </c>
      <c r="G965" s="158"/>
      <c r="H965" s="158" t="s">
        <v>176</v>
      </c>
      <c r="I965" s="158" t="s">
        <v>176</v>
      </c>
      <c r="J965" s="158" t="s">
        <v>176</v>
      </c>
      <c r="K965" s="158" t="s">
        <v>176</v>
      </c>
      <c r="L965" s="167">
        <v>66321121</v>
      </c>
      <c r="M965" s="158" t="s">
        <v>176</v>
      </c>
      <c r="N965" s="158" t="s">
        <v>1422</v>
      </c>
      <c r="O965" s="167" t="s">
        <v>946</v>
      </c>
      <c r="P965" s="170"/>
      <c r="R965" s="161">
        <f t="shared" ref="R965:R966" si="355">P965</f>
        <v>0</v>
      </c>
      <c r="S965" s="153" t="s">
        <v>176</v>
      </c>
      <c r="T965" s="170"/>
      <c r="V965" s="161">
        <f t="shared" ref="V965:V966" si="356">R965</f>
        <v>0</v>
      </c>
      <c r="X965" s="342"/>
      <c r="Y965" s="342"/>
      <c r="Z965" s="342"/>
    </row>
    <row r="966" spans="1:26" ht="15" hidden="1" customHeight="1">
      <c r="A966" s="153">
        <v>956</v>
      </c>
      <c r="B966" s="153">
        <f t="shared" si="332"/>
        <v>8</v>
      </c>
      <c r="C966" s="154">
        <v>66321128</v>
      </c>
      <c r="F966" s="158" t="s">
        <v>176</v>
      </c>
      <c r="G966" s="158"/>
      <c r="H966" s="158" t="s">
        <v>176</v>
      </c>
      <c r="I966" s="158" t="s">
        <v>176</v>
      </c>
      <c r="J966" s="158" t="s">
        <v>176</v>
      </c>
      <c r="K966" s="158" t="s">
        <v>176</v>
      </c>
      <c r="L966" s="167">
        <v>66321128</v>
      </c>
      <c r="M966" s="158" t="s">
        <v>176</v>
      </c>
      <c r="N966" s="158" t="s">
        <v>1422</v>
      </c>
      <c r="O966" s="167" t="s">
        <v>947</v>
      </c>
      <c r="P966" s="170"/>
      <c r="R966" s="161">
        <f t="shared" si="355"/>
        <v>0</v>
      </c>
      <c r="S966" s="153" t="s">
        <v>176</v>
      </c>
      <c r="T966" s="170"/>
      <c r="V966" s="161">
        <f t="shared" si="356"/>
        <v>0</v>
      </c>
      <c r="X966" s="342"/>
      <c r="Y966" s="342"/>
      <c r="Z966" s="342"/>
    </row>
    <row r="967" spans="1:26" ht="15" hidden="1" customHeight="1">
      <c r="A967" s="153">
        <v>957</v>
      </c>
      <c r="B967" s="153">
        <f t="shared" si="332"/>
        <v>7</v>
      </c>
      <c r="C967" s="154">
        <v>6632113</v>
      </c>
      <c r="F967" s="158" t="s">
        <v>176</v>
      </c>
      <c r="G967" s="158"/>
      <c r="H967" s="158" t="s">
        <v>176</v>
      </c>
      <c r="I967" s="158" t="s">
        <v>176</v>
      </c>
      <c r="J967" s="158" t="s">
        <v>176</v>
      </c>
      <c r="K967" s="166">
        <v>6632113</v>
      </c>
      <c r="L967" s="158" t="s">
        <v>176</v>
      </c>
      <c r="M967" s="158" t="s">
        <v>176</v>
      </c>
      <c r="N967" s="158" t="s">
        <v>1422</v>
      </c>
      <c r="O967" s="166" t="s">
        <v>948</v>
      </c>
      <c r="P967" s="170"/>
      <c r="R967" s="171">
        <f>P967</f>
        <v>0</v>
      </c>
      <c r="S967" s="153" t="s">
        <v>176</v>
      </c>
      <c r="T967" s="170"/>
      <c r="V967" s="171">
        <f>T967</f>
        <v>0</v>
      </c>
      <c r="X967" s="342"/>
      <c r="Y967" s="342"/>
      <c r="Z967" s="342"/>
    </row>
    <row r="968" spans="1:26" ht="15" hidden="1" customHeight="1">
      <c r="A968" s="153">
        <v>958</v>
      </c>
      <c r="B968" s="153">
        <f t="shared" si="332"/>
        <v>7</v>
      </c>
      <c r="C968" s="154">
        <v>6632114</v>
      </c>
      <c r="F968" s="158" t="s">
        <v>176</v>
      </c>
      <c r="G968" s="158"/>
      <c r="H968" s="158" t="s">
        <v>176</v>
      </c>
      <c r="I968" s="158" t="s">
        <v>176</v>
      </c>
      <c r="J968" s="158" t="s">
        <v>176</v>
      </c>
      <c r="K968" s="166">
        <v>6632114</v>
      </c>
      <c r="L968" s="158" t="s">
        <v>176</v>
      </c>
      <c r="M968" s="158" t="s">
        <v>176</v>
      </c>
      <c r="N968" s="158" t="s">
        <v>1422</v>
      </c>
      <c r="O968" s="166" t="s">
        <v>949</v>
      </c>
      <c r="P968" s="170"/>
      <c r="R968" s="171">
        <f t="shared" ref="R968:R970" si="357">P968</f>
        <v>0</v>
      </c>
      <c r="S968" s="153" t="s">
        <v>176</v>
      </c>
      <c r="T968" s="170"/>
      <c r="V968" s="171">
        <f t="shared" ref="V968:V970" si="358">T968</f>
        <v>0</v>
      </c>
      <c r="X968" s="342"/>
      <c r="Y968" s="342"/>
      <c r="Z968" s="342"/>
    </row>
    <row r="969" spans="1:26" ht="15" hidden="1" customHeight="1">
      <c r="A969" s="153">
        <v>959</v>
      </c>
      <c r="B969" s="153">
        <f t="shared" si="332"/>
        <v>7</v>
      </c>
      <c r="C969" s="154">
        <v>6632115</v>
      </c>
      <c r="F969" s="158" t="s">
        <v>176</v>
      </c>
      <c r="G969" s="158"/>
      <c r="H969" s="158" t="s">
        <v>176</v>
      </c>
      <c r="I969" s="158" t="s">
        <v>176</v>
      </c>
      <c r="J969" s="158" t="s">
        <v>176</v>
      </c>
      <c r="K969" s="166">
        <v>6632115</v>
      </c>
      <c r="L969" s="158" t="s">
        <v>176</v>
      </c>
      <c r="M969" s="158" t="s">
        <v>176</v>
      </c>
      <c r="N969" s="158" t="s">
        <v>1422</v>
      </c>
      <c r="O969" s="166" t="s">
        <v>950</v>
      </c>
      <c r="P969" s="170"/>
      <c r="R969" s="171">
        <f t="shared" si="357"/>
        <v>0</v>
      </c>
      <c r="S969" s="153" t="s">
        <v>176</v>
      </c>
      <c r="T969" s="170"/>
      <c r="V969" s="171">
        <f t="shared" si="358"/>
        <v>0</v>
      </c>
      <c r="X969" s="342"/>
      <c r="Y969" s="342"/>
      <c r="Z969" s="342"/>
    </row>
    <row r="970" spans="1:26" ht="15" hidden="1" customHeight="1">
      <c r="A970" s="153">
        <v>960</v>
      </c>
      <c r="B970" s="153">
        <f t="shared" si="332"/>
        <v>7</v>
      </c>
      <c r="C970" s="154">
        <v>6632118</v>
      </c>
      <c r="F970" s="158" t="s">
        <v>176</v>
      </c>
      <c r="G970" s="158"/>
      <c r="H970" s="158" t="s">
        <v>176</v>
      </c>
      <c r="I970" s="158" t="s">
        <v>176</v>
      </c>
      <c r="J970" s="158" t="s">
        <v>176</v>
      </c>
      <c r="K970" s="166">
        <v>6632118</v>
      </c>
      <c r="L970" s="158" t="s">
        <v>176</v>
      </c>
      <c r="M970" s="158" t="s">
        <v>176</v>
      </c>
      <c r="N970" s="158" t="s">
        <v>1422</v>
      </c>
      <c r="O970" s="166" t="s">
        <v>951</v>
      </c>
      <c r="P970" s="170"/>
      <c r="R970" s="171">
        <f t="shared" si="357"/>
        <v>0</v>
      </c>
      <c r="S970" s="153" t="s">
        <v>176</v>
      </c>
      <c r="T970" s="170"/>
      <c r="V970" s="171">
        <f t="shared" si="358"/>
        <v>0</v>
      </c>
      <c r="X970" s="342"/>
      <c r="Y970" s="342"/>
      <c r="Z970" s="342"/>
    </row>
    <row r="971" spans="1:26" ht="15" customHeight="1">
      <c r="A971" s="153">
        <v>961</v>
      </c>
      <c r="B971" s="153">
        <f t="shared" si="332"/>
        <v>6</v>
      </c>
      <c r="C971" s="154">
        <v>663212</v>
      </c>
      <c r="D971" s="154" t="s">
        <v>1421</v>
      </c>
      <c r="F971" s="158" t="s">
        <v>176</v>
      </c>
      <c r="G971" s="158"/>
      <c r="H971" s="158" t="s">
        <v>176</v>
      </c>
      <c r="I971" s="158" t="s">
        <v>176</v>
      </c>
      <c r="J971" s="165">
        <v>663212</v>
      </c>
      <c r="K971" s="158" t="s">
        <v>176</v>
      </c>
      <c r="L971" s="158" t="s">
        <v>176</v>
      </c>
      <c r="M971" s="158" t="s">
        <v>176</v>
      </c>
      <c r="N971" s="158"/>
      <c r="O971" s="165" t="s">
        <v>649</v>
      </c>
      <c r="P971" s="160"/>
      <c r="R971" s="161">
        <f>P971</f>
        <v>0</v>
      </c>
      <c r="S971" s="153" t="s">
        <v>176</v>
      </c>
      <c r="T971" s="160"/>
      <c r="V971" s="161">
        <f>T971</f>
        <v>0</v>
      </c>
      <c r="X971" s="342"/>
      <c r="Y971" s="342"/>
      <c r="Z971" s="342"/>
    </row>
    <row r="972" spans="1:26" ht="15" customHeight="1">
      <c r="A972" s="153">
        <v>962</v>
      </c>
      <c r="B972" s="153">
        <f t="shared" ref="B972:B1035" si="359">LEN(C972)</f>
        <v>6</v>
      </c>
      <c r="C972" s="154">
        <v>663213</v>
      </c>
      <c r="D972" s="154" t="s">
        <v>1421</v>
      </c>
      <c r="F972" s="158" t="s">
        <v>176</v>
      </c>
      <c r="G972" s="158"/>
      <c r="H972" s="158" t="s">
        <v>176</v>
      </c>
      <c r="I972" s="158" t="s">
        <v>176</v>
      </c>
      <c r="J972" s="165">
        <v>663213</v>
      </c>
      <c r="K972" s="158" t="s">
        <v>176</v>
      </c>
      <c r="L972" s="158" t="s">
        <v>176</v>
      </c>
      <c r="M972" s="158" t="s">
        <v>176</v>
      </c>
      <c r="N972" s="158"/>
      <c r="O972" s="165" t="s">
        <v>658</v>
      </c>
      <c r="P972" s="160"/>
      <c r="R972" s="161">
        <f>P972-R973-R974-R975-R976-R977-R978-R979-R980-R981-R982-R983-R984-R985-R986-R987-R988</f>
        <v>0</v>
      </c>
      <c r="S972" s="153" t="s">
        <v>176</v>
      </c>
      <c r="T972" s="160"/>
      <c r="V972" s="161">
        <f>T972+V973+V981</f>
        <v>0</v>
      </c>
      <c r="X972" s="342"/>
      <c r="Y972" s="342"/>
      <c r="Z972" s="342"/>
    </row>
    <row r="973" spans="1:26" ht="15" customHeight="1">
      <c r="A973" s="153">
        <v>963</v>
      </c>
      <c r="B973" s="153">
        <f t="shared" si="359"/>
        <v>7</v>
      </c>
      <c r="C973" s="154">
        <v>6632131</v>
      </c>
      <c r="D973" s="154" t="s">
        <v>1421</v>
      </c>
      <c r="F973" s="158" t="s">
        <v>176</v>
      </c>
      <c r="G973" s="158"/>
      <c r="H973" s="158" t="s">
        <v>176</v>
      </c>
      <c r="I973" s="158" t="s">
        <v>176</v>
      </c>
      <c r="J973" s="158" t="s">
        <v>176</v>
      </c>
      <c r="K973" s="166">
        <v>6632131</v>
      </c>
      <c r="L973" s="158" t="s">
        <v>176</v>
      </c>
      <c r="M973" s="158" t="s">
        <v>176</v>
      </c>
      <c r="N973" s="158" t="s">
        <v>1423</v>
      </c>
      <c r="O973" s="166" t="s">
        <v>659</v>
      </c>
      <c r="P973" s="160"/>
      <c r="R973" s="161">
        <f>P973-R974-R975-R976-R977-R978-R979-R980</f>
        <v>0</v>
      </c>
      <c r="S973" s="153" t="s">
        <v>176</v>
      </c>
      <c r="T973" s="160"/>
      <c r="V973" s="161">
        <f>T973+V974+V977+V980</f>
        <v>0</v>
      </c>
      <c r="X973" s="343"/>
      <c r="Y973" s="344"/>
      <c r="Z973" s="345"/>
    </row>
    <row r="974" spans="1:26" ht="15" hidden="1" customHeight="1">
      <c r="A974" s="153">
        <v>964</v>
      </c>
      <c r="B974" s="153">
        <f t="shared" si="359"/>
        <v>8</v>
      </c>
      <c r="C974" s="154">
        <v>66321311</v>
      </c>
      <c r="F974" s="158" t="s">
        <v>176</v>
      </c>
      <c r="G974" s="158"/>
      <c r="H974" s="158" t="s">
        <v>176</v>
      </c>
      <c r="I974" s="158" t="s">
        <v>176</v>
      </c>
      <c r="J974" s="158" t="s">
        <v>176</v>
      </c>
      <c r="K974" s="158" t="s">
        <v>176</v>
      </c>
      <c r="L974" s="167">
        <v>66321311</v>
      </c>
      <c r="M974" s="158" t="s">
        <v>176</v>
      </c>
      <c r="N974" s="158" t="s">
        <v>1422</v>
      </c>
      <c r="O974" s="167" t="s">
        <v>660</v>
      </c>
      <c r="P974" s="170"/>
      <c r="R974" s="171">
        <f>P974-R975-R976</f>
        <v>0</v>
      </c>
      <c r="S974" s="153" t="s">
        <v>176</v>
      </c>
      <c r="T974" s="170"/>
      <c r="V974" s="171">
        <f>T974+V975+V976</f>
        <v>0</v>
      </c>
      <c r="X974" s="342"/>
      <c r="Y974" s="342"/>
      <c r="Z974" s="342"/>
    </row>
    <row r="975" spans="1:26" ht="15" hidden="1" customHeight="1">
      <c r="A975" s="153">
        <v>965</v>
      </c>
      <c r="B975" s="153">
        <f t="shared" si="359"/>
        <v>9</v>
      </c>
      <c r="C975" s="154">
        <v>663213111</v>
      </c>
      <c r="F975" s="158" t="s">
        <v>176</v>
      </c>
      <c r="G975" s="158"/>
      <c r="H975" s="158" t="s">
        <v>176</v>
      </c>
      <c r="I975" s="158" t="s">
        <v>176</v>
      </c>
      <c r="J975" s="158" t="s">
        <v>176</v>
      </c>
      <c r="K975" s="158" t="s">
        <v>176</v>
      </c>
      <c r="L975" s="158" t="s">
        <v>176</v>
      </c>
      <c r="M975" s="158">
        <v>663213111</v>
      </c>
      <c r="N975" s="158" t="s">
        <v>1422</v>
      </c>
      <c r="O975" s="158" t="s">
        <v>318</v>
      </c>
      <c r="P975" s="170"/>
      <c r="R975" s="161">
        <f t="shared" ref="R975:R976" si="360">P975</f>
        <v>0</v>
      </c>
      <c r="S975" s="153" t="s">
        <v>176</v>
      </c>
      <c r="T975" s="170"/>
      <c r="V975" s="161">
        <f t="shared" ref="V975:V976" si="361">T975</f>
        <v>0</v>
      </c>
      <c r="X975" s="342"/>
      <c r="Y975" s="342"/>
      <c r="Z975" s="342"/>
    </row>
    <row r="976" spans="1:26" ht="15" hidden="1" customHeight="1">
      <c r="A976" s="153">
        <v>966</v>
      </c>
      <c r="B976" s="153">
        <f t="shared" si="359"/>
        <v>9</v>
      </c>
      <c r="C976" s="154">
        <v>663213112</v>
      </c>
      <c r="F976" s="158" t="s">
        <v>176</v>
      </c>
      <c r="G976" s="158"/>
      <c r="H976" s="158" t="s">
        <v>176</v>
      </c>
      <c r="I976" s="158" t="s">
        <v>176</v>
      </c>
      <c r="J976" s="158" t="s">
        <v>176</v>
      </c>
      <c r="K976" s="158" t="s">
        <v>176</v>
      </c>
      <c r="L976" s="158" t="s">
        <v>176</v>
      </c>
      <c r="M976" s="158">
        <v>663213112</v>
      </c>
      <c r="N976" s="158" t="s">
        <v>1422</v>
      </c>
      <c r="O976" s="158" t="s">
        <v>661</v>
      </c>
      <c r="P976" s="170"/>
      <c r="R976" s="161">
        <f t="shared" si="360"/>
        <v>0</v>
      </c>
      <c r="S976" s="153" t="s">
        <v>176</v>
      </c>
      <c r="T976" s="170"/>
      <c r="V976" s="161">
        <f t="shared" si="361"/>
        <v>0</v>
      </c>
      <c r="X976" s="342"/>
      <c r="Y976" s="342"/>
      <c r="Z976" s="342"/>
    </row>
    <row r="977" spans="1:26" ht="15" hidden="1" customHeight="1">
      <c r="A977" s="153">
        <v>967</v>
      </c>
      <c r="B977" s="153">
        <f t="shared" si="359"/>
        <v>8</v>
      </c>
      <c r="C977" s="154">
        <v>66321312</v>
      </c>
      <c r="F977" s="158" t="s">
        <v>176</v>
      </c>
      <c r="G977" s="158"/>
      <c r="H977" s="158" t="s">
        <v>176</v>
      </c>
      <c r="I977" s="158" t="s">
        <v>176</v>
      </c>
      <c r="J977" s="158" t="s">
        <v>176</v>
      </c>
      <c r="K977" s="158" t="s">
        <v>176</v>
      </c>
      <c r="L977" s="167">
        <v>66321312</v>
      </c>
      <c r="M977" s="158" t="s">
        <v>176</v>
      </c>
      <c r="N977" s="158" t="s">
        <v>1422</v>
      </c>
      <c r="O977" s="167" t="s">
        <v>662</v>
      </c>
      <c r="P977" s="170"/>
      <c r="R977" s="171">
        <f>P977-R978-R979</f>
        <v>0</v>
      </c>
      <c r="S977" s="153" t="s">
        <v>176</v>
      </c>
      <c r="T977" s="170"/>
      <c r="V977" s="171">
        <f>T977+V978+V979</f>
        <v>0</v>
      </c>
      <c r="X977" s="342"/>
      <c r="Y977" s="342"/>
      <c r="Z977" s="342"/>
    </row>
    <row r="978" spans="1:26" ht="15" hidden="1" customHeight="1">
      <c r="A978" s="153">
        <v>968</v>
      </c>
      <c r="B978" s="153">
        <f t="shared" si="359"/>
        <v>9</v>
      </c>
      <c r="C978" s="154">
        <v>663213121</v>
      </c>
      <c r="F978" s="158" t="s">
        <v>176</v>
      </c>
      <c r="G978" s="158"/>
      <c r="H978" s="158" t="s">
        <v>176</v>
      </c>
      <c r="I978" s="158" t="s">
        <v>176</v>
      </c>
      <c r="J978" s="158" t="s">
        <v>176</v>
      </c>
      <c r="K978" s="158" t="s">
        <v>176</v>
      </c>
      <c r="L978" s="158" t="s">
        <v>176</v>
      </c>
      <c r="M978" s="158">
        <v>663213121</v>
      </c>
      <c r="N978" s="158" t="s">
        <v>1422</v>
      </c>
      <c r="O978" s="158" t="s">
        <v>318</v>
      </c>
      <c r="P978" s="170"/>
      <c r="R978" s="161">
        <f t="shared" ref="R978:R979" si="362">P978</f>
        <v>0</v>
      </c>
      <c r="S978" s="153" t="s">
        <v>176</v>
      </c>
      <c r="T978" s="170"/>
      <c r="V978" s="161">
        <f t="shared" ref="V978:V979" si="363">T978</f>
        <v>0</v>
      </c>
      <c r="X978" s="342"/>
      <c r="Y978" s="342"/>
      <c r="Z978" s="342"/>
    </row>
    <row r="979" spans="1:26" ht="15" hidden="1" customHeight="1">
      <c r="A979" s="153">
        <v>969</v>
      </c>
      <c r="B979" s="153">
        <f t="shared" si="359"/>
        <v>9</v>
      </c>
      <c r="C979" s="154">
        <v>663213122</v>
      </c>
      <c r="F979" s="158" t="s">
        <v>176</v>
      </c>
      <c r="G979" s="158"/>
      <c r="H979" s="158" t="s">
        <v>176</v>
      </c>
      <c r="I979" s="158" t="s">
        <v>176</v>
      </c>
      <c r="J979" s="158" t="s">
        <v>176</v>
      </c>
      <c r="K979" s="158" t="s">
        <v>176</v>
      </c>
      <c r="L979" s="158" t="s">
        <v>176</v>
      </c>
      <c r="M979" s="158">
        <v>663213122</v>
      </c>
      <c r="N979" s="158" t="s">
        <v>1422</v>
      </c>
      <c r="O979" s="158" t="s">
        <v>661</v>
      </c>
      <c r="P979" s="170"/>
      <c r="R979" s="161">
        <f t="shared" si="362"/>
        <v>0</v>
      </c>
      <c r="S979" s="153" t="s">
        <v>176</v>
      </c>
      <c r="T979" s="170"/>
      <c r="V979" s="161">
        <f t="shared" si="363"/>
        <v>0</v>
      </c>
      <c r="X979" s="342"/>
      <c r="Y979" s="342"/>
      <c r="Z979" s="342"/>
    </row>
    <row r="980" spans="1:26" ht="15" hidden="1" customHeight="1">
      <c r="A980" s="153">
        <v>970</v>
      </c>
      <c r="B980" s="153">
        <f t="shared" si="359"/>
        <v>8</v>
      </c>
      <c r="C980" s="154">
        <v>66321313</v>
      </c>
      <c r="F980" s="158" t="s">
        <v>176</v>
      </c>
      <c r="G980" s="158"/>
      <c r="H980" s="158" t="s">
        <v>176</v>
      </c>
      <c r="I980" s="158" t="s">
        <v>176</v>
      </c>
      <c r="J980" s="158" t="s">
        <v>176</v>
      </c>
      <c r="K980" s="158" t="s">
        <v>176</v>
      </c>
      <c r="L980" s="167">
        <v>66321313</v>
      </c>
      <c r="M980" s="158" t="s">
        <v>176</v>
      </c>
      <c r="N980" s="158" t="s">
        <v>1422</v>
      </c>
      <c r="O980" s="167" t="s">
        <v>410</v>
      </c>
      <c r="P980" s="170"/>
      <c r="R980" s="161">
        <f>P980</f>
        <v>0</v>
      </c>
      <c r="S980" s="153" t="s">
        <v>176</v>
      </c>
      <c r="T980" s="170"/>
      <c r="V980" s="161">
        <f>T980</f>
        <v>0</v>
      </c>
      <c r="X980" s="342"/>
      <c r="Y980" s="342"/>
      <c r="Z980" s="342"/>
    </row>
    <row r="981" spans="1:26" ht="15" customHeight="1">
      <c r="A981" s="153">
        <v>971</v>
      </c>
      <c r="B981" s="153">
        <f t="shared" si="359"/>
        <v>7</v>
      </c>
      <c r="C981" s="154">
        <v>6632132</v>
      </c>
      <c r="D981" s="154" t="s">
        <v>1421</v>
      </c>
      <c r="F981" s="158" t="s">
        <v>176</v>
      </c>
      <c r="G981" s="158"/>
      <c r="H981" s="158" t="s">
        <v>176</v>
      </c>
      <c r="I981" s="158" t="s">
        <v>176</v>
      </c>
      <c r="J981" s="158" t="s">
        <v>176</v>
      </c>
      <c r="K981" s="166">
        <v>6632132</v>
      </c>
      <c r="L981" s="158" t="s">
        <v>176</v>
      </c>
      <c r="M981" s="158" t="s">
        <v>176</v>
      </c>
      <c r="N981" s="158"/>
      <c r="O981" s="166" t="s">
        <v>672</v>
      </c>
      <c r="P981" s="160"/>
      <c r="R981" s="161">
        <f>P981-R982-R983-R984-R985-R986-R987-R988</f>
        <v>0</v>
      </c>
      <c r="S981" s="153" t="s">
        <v>176</v>
      </c>
      <c r="T981" s="160"/>
      <c r="V981" s="161">
        <f>T981+V982+V985+V988</f>
        <v>0</v>
      </c>
      <c r="X981" s="342"/>
      <c r="Y981" s="342"/>
      <c r="Z981" s="342"/>
    </row>
    <row r="982" spans="1:26" ht="15" hidden="1" customHeight="1">
      <c r="A982" s="153">
        <v>972</v>
      </c>
      <c r="B982" s="153">
        <f t="shared" si="359"/>
        <v>8</v>
      </c>
      <c r="C982" s="154">
        <v>66321321</v>
      </c>
      <c r="F982" s="158" t="s">
        <v>176</v>
      </c>
      <c r="G982" s="158"/>
      <c r="H982" s="158" t="s">
        <v>176</v>
      </c>
      <c r="I982" s="158" t="s">
        <v>176</v>
      </c>
      <c r="J982" s="158" t="s">
        <v>176</v>
      </c>
      <c r="K982" s="158" t="s">
        <v>176</v>
      </c>
      <c r="L982" s="167">
        <v>66321321</v>
      </c>
      <c r="M982" s="158" t="s">
        <v>176</v>
      </c>
      <c r="N982" s="158" t="s">
        <v>1422</v>
      </c>
      <c r="O982" s="167" t="s">
        <v>660</v>
      </c>
      <c r="P982" s="170"/>
      <c r="R982" s="171">
        <f>P982-R983-R984</f>
        <v>0</v>
      </c>
      <c r="S982" s="153" t="s">
        <v>176</v>
      </c>
      <c r="T982" s="170"/>
      <c r="V982" s="171">
        <f>T982+V983+V984</f>
        <v>0</v>
      </c>
      <c r="X982" s="342"/>
      <c r="Y982" s="342"/>
      <c r="Z982" s="342"/>
    </row>
    <row r="983" spans="1:26" ht="15" hidden="1" customHeight="1">
      <c r="A983" s="153">
        <v>973</v>
      </c>
      <c r="B983" s="153">
        <f t="shared" si="359"/>
        <v>9</v>
      </c>
      <c r="C983" s="154">
        <v>663213211</v>
      </c>
      <c r="F983" s="158" t="s">
        <v>176</v>
      </c>
      <c r="G983" s="158"/>
      <c r="H983" s="158" t="s">
        <v>176</v>
      </c>
      <c r="I983" s="158" t="s">
        <v>176</v>
      </c>
      <c r="J983" s="158" t="s">
        <v>176</v>
      </c>
      <c r="K983" s="158" t="s">
        <v>176</v>
      </c>
      <c r="L983" s="158" t="s">
        <v>176</v>
      </c>
      <c r="M983" s="158">
        <v>663213211</v>
      </c>
      <c r="N983" s="158" t="s">
        <v>1422</v>
      </c>
      <c r="O983" s="158" t="s">
        <v>318</v>
      </c>
      <c r="P983" s="170"/>
      <c r="R983" s="161">
        <f t="shared" ref="R983:R984" si="364">P983</f>
        <v>0</v>
      </c>
      <c r="S983" s="153" t="s">
        <v>176</v>
      </c>
      <c r="T983" s="170"/>
      <c r="V983" s="161">
        <f t="shared" ref="V983:V984" si="365">T983</f>
        <v>0</v>
      </c>
      <c r="X983" s="342"/>
      <c r="Y983" s="342"/>
      <c r="Z983" s="342"/>
    </row>
    <row r="984" spans="1:26" ht="15" hidden="1" customHeight="1">
      <c r="A984" s="153">
        <v>974</v>
      </c>
      <c r="B984" s="153">
        <f t="shared" si="359"/>
        <v>9</v>
      </c>
      <c r="C984" s="154">
        <v>663213212</v>
      </c>
      <c r="F984" s="158" t="s">
        <v>176</v>
      </c>
      <c r="G984" s="158"/>
      <c r="H984" s="158" t="s">
        <v>176</v>
      </c>
      <c r="I984" s="158" t="s">
        <v>176</v>
      </c>
      <c r="J984" s="158" t="s">
        <v>176</v>
      </c>
      <c r="K984" s="158" t="s">
        <v>176</v>
      </c>
      <c r="L984" s="158" t="s">
        <v>176</v>
      </c>
      <c r="M984" s="158">
        <v>663213212</v>
      </c>
      <c r="N984" s="158" t="s">
        <v>1422</v>
      </c>
      <c r="O984" s="158" t="s">
        <v>661</v>
      </c>
      <c r="P984" s="170"/>
      <c r="R984" s="161">
        <f t="shared" si="364"/>
        <v>0</v>
      </c>
      <c r="S984" s="153" t="s">
        <v>176</v>
      </c>
      <c r="T984" s="170"/>
      <c r="V984" s="161">
        <f t="shared" si="365"/>
        <v>0</v>
      </c>
      <c r="X984" s="342"/>
      <c r="Y984" s="342"/>
      <c r="Z984" s="342"/>
    </row>
    <row r="985" spans="1:26" ht="15" hidden="1" customHeight="1">
      <c r="A985" s="153">
        <v>975</v>
      </c>
      <c r="B985" s="153">
        <f t="shared" si="359"/>
        <v>8</v>
      </c>
      <c r="C985" s="154">
        <v>66321322</v>
      </c>
      <c r="F985" s="158" t="s">
        <v>176</v>
      </c>
      <c r="G985" s="158"/>
      <c r="H985" s="158" t="s">
        <v>176</v>
      </c>
      <c r="I985" s="158" t="s">
        <v>176</v>
      </c>
      <c r="J985" s="158" t="s">
        <v>176</v>
      </c>
      <c r="K985" s="158" t="s">
        <v>176</v>
      </c>
      <c r="L985" s="167">
        <v>66321322</v>
      </c>
      <c r="M985" s="158" t="s">
        <v>176</v>
      </c>
      <c r="N985" s="158" t="s">
        <v>1422</v>
      </c>
      <c r="O985" s="167" t="s">
        <v>662</v>
      </c>
      <c r="P985" s="170"/>
      <c r="R985" s="171">
        <f>P985-R986-R987</f>
        <v>0</v>
      </c>
      <c r="S985" s="153" t="s">
        <v>176</v>
      </c>
      <c r="T985" s="170"/>
      <c r="V985" s="171">
        <f>T985+V986+V987</f>
        <v>0</v>
      </c>
      <c r="X985" s="342"/>
      <c r="Y985" s="342"/>
      <c r="Z985" s="342"/>
    </row>
    <row r="986" spans="1:26" ht="15" hidden="1" customHeight="1">
      <c r="A986" s="153">
        <v>976</v>
      </c>
      <c r="B986" s="153">
        <f t="shared" si="359"/>
        <v>9</v>
      </c>
      <c r="C986" s="154">
        <v>663213221</v>
      </c>
      <c r="F986" s="158" t="s">
        <v>176</v>
      </c>
      <c r="G986" s="158"/>
      <c r="H986" s="158" t="s">
        <v>176</v>
      </c>
      <c r="I986" s="158" t="s">
        <v>176</v>
      </c>
      <c r="J986" s="158" t="s">
        <v>176</v>
      </c>
      <c r="K986" s="158" t="s">
        <v>176</v>
      </c>
      <c r="L986" s="158" t="s">
        <v>176</v>
      </c>
      <c r="M986" s="158">
        <v>663213221</v>
      </c>
      <c r="N986" s="158" t="s">
        <v>1422</v>
      </c>
      <c r="O986" s="158" t="s">
        <v>318</v>
      </c>
      <c r="P986" s="170"/>
      <c r="R986" s="161">
        <f t="shared" ref="R986:R987" si="366">P986</f>
        <v>0</v>
      </c>
      <c r="S986" s="153" t="s">
        <v>176</v>
      </c>
      <c r="T986" s="170"/>
      <c r="V986" s="161">
        <f t="shared" ref="V986:V987" si="367">T986</f>
        <v>0</v>
      </c>
      <c r="X986" s="342"/>
      <c r="Y986" s="342"/>
      <c r="Z986" s="342"/>
    </row>
    <row r="987" spans="1:26" ht="15" hidden="1" customHeight="1">
      <c r="A987" s="153">
        <v>977</v>
      </c>
      <c r="B987" s="153">
        <f t="shared" si="359"/>
        <v>9</v>
      </c>
      <c r="C987" s="154">
        <v>663213222</v>
      </c>
      <c r="F987" s="158" t="s">
        <v>176</v>
      </c>
      <c r="G987" s="158"/>
      <c r="H987" s="158" t="s">
        <v>176</v>
      </c>
      <c r="I987" s="158" t="s">
        <v>176</v>
      </c>
      <c r="J987" s="158" t="s">
        <v>176</v>
      </c>
      <c r="K987" s="158" t="s">
        <v>176</v>
      </c>
      <c r="L987" s="158" t="s">
        <v>176</v>
      </c>
      <c r="M987" s="158">
        <v>663213222</v>
      </c>
      <c r="N987" s="158" t="s">
        <v>1422</v>
      </c>
      <c r="O987" s="158" t="s">
        <v>661</v>
      </c>
      <c r="P987" s="170"/>
      <c r="R987" s="161">
        <f t="shared" si="366"/>
        <v>0</v>
      </c>
      <c r="S987" s="153" t="s">
        <v>176</v>
      </c>
      <c r="T987" s="170"/>
      <c r="V987" s="161">
        <f t="shared" si="367"/>
        <v>0</v>
      </c>
      <c r="X987" s="342"/>
      <c r="Y987" s="342"/>
      <c r="Z987" s="342"/>
    </row>
    <row r="988" spans="1:26" ht="15" hidden="1" customHeight="1">
      <c r="A988" s="153">
        <v>978</v>
      </c>
      <c r="B988" s="153">
        <f t="shared" si="359"/>
        <v>8</v>
      </c>
      <c r="C988" s="154">
        <v>66321323</v>
      </c>
      <c r="F988" s="158" t="s">
        <v>176</v>
      </c>
      <c r="G988" s="158"/>
      <c r="H988" s="158" t="s">
        <v>176</v>
      </c>
      <c r="I988" s="158" t="s">
        <v>176</v>
      </c>
      <c r="J988" s="158" t="s">
        <v>176</v>
      </c>
      <c r="K988" s="158" t="s">
        <v>176</v>
      </c>
      <c r="L988" s="167">
        <v>66321323</v>
      </c>
      <c r="M988" s="158" t="s">
        <v>176</v>
      </c>
      <c r="N988" s="158" t="s">
        <v>1422</v>
      </c>
      <c r="O988" s="167" t="s">
        <v>410</v>
      </c>
      <c r="P988" s="170"/>
      <c r="R988" s="161">
        <f>P988</f>
        <v>0</v>
      </c>
      <c r="S988" s="153" t="s">
        <v>176</v>
      </c>
      <c r="T988" s="170"/>
      <c r="V988" s="161">
        <f>T988</f>
        <v>0</v>
      </c>
      <c r="X988" s="342"/>
      <c r="Y988" s="342"/>
      <c r="Z988" s="342"/>
    </row>
    <row r="989" spans="1:26" ht="15" customHeight="1">
      <c r="A989" s="153">
        <v>979</v>
      </c>
      <c r="B989" s="153">
        <f t="shared" si="359"/>
        <v>5</v>
      </c>
      <c r="C989" s="154">
        <v>66322</v>
      </c>
      <c r="D989" s="154" t="s">
        <v>1421</v>
      </c>
      <c r="F989" s="158" t="s">
        <v>176</v>
      </c>
      <c r="G989" s="158"/>
      <c r="H989" s="158" t="s">
        <v>176</v>
      </c>
      <c r="I989" s="163">
        <v>66322</v>
      </c>
      <c r="J989" s="158" t="s">
        <v>176</v>
      </c>
      <c r="K989" s="158" t="s">
        <v>176</v>
      </c>
      <c r="L989" s="158" t="s">
        <v>176</v>
      </c>
      <c r="M989" s="158" t="s">
        <v>176</v>
      </c>
      <c r="N989" s="158"/>
      <c r="O989" s="163" t="s">
        <v>320</v>
      </c>
      <c r="P989" s="160"/>
      <c r="R989" s="161">
        <f>P989-R990-R991-R992-R993-R994-R995-R996-R997-R998-R999-R1000-R1001-R1002-R1003-R1004-R1005-R1006-R1007-R1008-R1009-R1010-R1011-R1012-R1013-R1014-R1015-R1016-R1017</f>
        <v>0</v>
      </c>
      <c r="S989" s="153" t="s">
        <v>176</v>
      </c>
      <c r="T989" s="160"/>
      <c r="V989" s="161">
        <f>T989+V990+V1014</f>
        <v>0</v>
      </c>
      <c r="X989" s="342"/>
      <c r="Y989" s="342"/>
      <c r="Z989" s="342"/>
    </row>
    <row r="990" spans="1:26" ht="15" customHeight="1">
      <c r="A990" s="153">
        <v>980</v>
      </c>
      <c r="B990" s="153">
        <f t="shared" si="359"/>
        <v>6</v>
      </c>
      <c r="C990" s="154">
        <v>663221</v>
      </c>
      <c r="D990" s="154" t="s">
        <v>1421</v>
      </c>
      <c r="F990" s="158" t="s">
        <v>176</v>
      </c>
      <c r="G990" s="158"/>
      <c r="H990" s="158" t="s">
        <v>176</v>
      </c>
      <c r="I990" s="158" t="s">
        <v>176</v>
      </c>
      <c r="J990" s="165">
        <v>663221</v>
      </c>
      <c r="K990" s="158" t="s">
        <v>176</v>
      </c>
      <c r="L990" s="158" t="s">
        <v>176</v>
      </c>
      <c r="M990" s="158" t="s">
        <v>176</v>
      </c>
      <c r="N990" s="158" t="s">
        <v>1423</v>
      </c>
      <c r="O990" s="165" t="s">
        <v>321</v>
      </c>
      <c r="P990" s="160"/>
      <c r="R990" s="161">
        <f>P990-R991-R992-R993-R994-R995-R996-R997-R998-R999-R1000-R1001-R1002-R1003-R1004-R1005-R1006-R1007-R1008-R1009-R1010-R1011-R1012-R1013</f>
        <v>0</v>
      </c>
      <c r="S990" s="153" t="s">
        <v>176</v>
      </c>
      <c r="T990" s="160"/>
      <c r="V990" s="161">
        <f>T990+V991+V996+V997+V998+V1006+V1013</f>
        <v>0</v>
      </c>
      <c r="X990" s="343"/>
      <c r="Y990" s="344"/>
      <c r="Z990" s="345"/>
    </row>
    <row r="991" spans="1:26" ht="15" customHeight="1">
      <c r="A991" s="153">
        <v>981</v>
      </c>
      <c r="B991" s="153">
        <f t="shared" si="359"/>
        <v>7</v>
      </c>
      <c r="C991" s="154">
        <v>6632211</v>
      </c>
      <c r="D991" s="154" t="s">
        <v>1421</v>
      </c>
      <c r="F991" s="158" t="s">
        <v>176</v>
      </c>
      <c r="G991" s="158"/>
      <c r="H991" s="158" t="s">
        <v>176</v>
      </c>
      <c r="I991" s="158" t="s">
        <v>176</v>
      </c>
      <c r="J991" s="158" t="s">
        <v>176</v>
      </c>
      <c r="K991" s="166">
        <v>6632211</v>
      </c>
      <c r="L991" s="158" t="s">
        <v>176</v>
      </c>
      <c r="M991" s="158" t="s">
        <v>176</v>
      </c>
      <c r="N991" s="158"/>
      <c r="O991" s="166" t="s">
        <v>413</v>
      </c>
      <c r="P991" s="160"/>
      <c r="R991" s="161">
        <f>P991-R992-R993-R994-R995</f>
        <v>0</v>
      </c>
      <c r="S991" s="153" t="s">
        <v>176</v>
      </c>
      <c r="T991" s="160"/>
      <c r="V991" s="161">
        <f>T991+V992+V993+V994+V995</f>
        <v>0</v>
      </c>
      <c r="X991" s="342"/>
      <c r="Y991" s="342"/>
      <c r="Z991" s="342"/>
    </row>
    <row r="992" spans="1:26" ht="15" hidden="1" customHeight="1">
      <c r="A992" s="153">
        <v>982</v>
      </c>
      <c r="B992" s="153">
        <f t="shared" si="359"/>
        <v>8</v>
      </c>
      <c r="C992" s="154">
        <v>66322111</v>
      </c>
      <c r="F992" s="158" t="s">
        <v>176</v>
      </c>
      <c r="G992" s="158"/>
      <c r="H992" s="158" t="s">
        <v>176</v>
      </c>
      <c r="I992" s="158" t="s">
        <v>176</v>
      </c>
      <c r="J992" s="158" t="s">
        <v>176</v>
      </c>
      <c r="K992" s="158" t="s">
        <v>176</v>
      </c>
      <c r="L992" s="167">
        <v>66322111</v>
      </c>
      <c r="M992" s="158" t="s">
        <v>176</v>
      </c>
      <c r="N992" s="158" t="s">
        <v>1422</v>
      </c>
      <c r="O992" s="167" t="s">
        <v>674</v>
      </c>
      <c r="P992" s="170"/>
      <c r="R992" s="161">
        <f t="shared" ref="R992:R995" si="368">P992</f>
        <v>0</v>
      </c>
      <c r="S992" s="153" t="s">
        <v>176</v>
      </c>
      <c r="T992" s="170"/>
      <c r="V992" s="161">
        <f t="shared" ref="V992:V995" si="369">T992</f>
        <v>0</v>
      </c>
      <c r="X992" s="342"/>
      <c r="Y992" s="342"/>
      <c r="Z992" s="342"/>
    </row>
    <row r="993" spans="1:26" ht="15" hidden="1" customHeight="1">
      <c r="A993" s="153">
        <v>983</v>
      </c>
      <c r="B993" s="153">
        <f t="shared" si="359"/>
        <v>8</v>
      </c>
      <c r="C993" s="154">
        <v>66322112</v>
      </c>
      <c r="F993" s="158" t="s">
        <v>176</v>
      </c>
      <c r="G993" s="158"/>
      <c r="H993" s="158" t="s">
        <v>176</v>
      </c>
      <c r="I993" s="158" t="s">
        <v>176</v>
      </c>
      <c r="J993" s="158" t="s">
        <v>176</v>
      </c>
      <c r="K993" s="158" t="s">
        <v>176</v>
      </c>
      <c r="L993" s="167">
        <v>66322112</v>
      </c>
      <c r="M993" s="158" t="s">
        <v>176</v>
      </c>
      <c r="N993" s="158" t="s">
        <v>1422</v>
      </c>
      <c r="O993" s="167" t="s">
        <v>675</v>
      </c>
      <c r="P993" s="170"/>
      <c r="R993" s="161">
        <f t="shared" si="368"/>
        <v>0</v>
      </c>
      <c r="S993" s="153" t="s">
        <v>176</v>
      </c>
      <c r="T993" s="170"/>
      <c r="V993" s="161">
        <f t="shared" si="369"/>
        <v>0</v>
      </c>
      <c r="X993" s="342"/>
      <c r="Y993" s="342"/>
      <c r="Z993" s="342"/>
    </row>
    <row r="994" spans="1:26" ht="15" hidden="1" customHeight="1">
      <c r="A994" s="153">
        <v>984</v>
      </c>
      <c r="B994" s="153">
        <f t="shared" si="359"/>
        <v>8</v>
      </c>
      <c r="C994" s="154">
        <v>66322113</v>
      </c>
      <c r="F994" s="158" t="s">
        <v>176</v>
      </c>
      <c r="G994" s="158"/>
      <c r="H994" s="158" t="s">
        <v>176</v>
      </c>
      <c r="I994" s="158" t="s">
        <v>176</v>
      </c>
      <c r="J994" s="158" t="s">
        <v>176</v>
      </c>
      <c r="K994" s="158" t="s">
        <v>176</v>
      </c>
      <c r="L994" s="167">
        <v>66322113</v>
      </c>
      <c r="M994" s="158" t="s">
        <v>176</v>
      </c>
      <c r="N994" s="158" t="s">
        <v>1422</v>
      </c>
      <c r="O994" s="167" t="s">
        <v>676</v>
      </c>
      <c r="P994" s="170"/>
      <c r="R994" s="161">
        <f t="shared" si="368"/>
        <v>0</v>
      </c>
      <c r="S994" s="153" t="s">
        <v>176</v>
      </c>
      <c r="T994" s="170"/>
      <c r="V994" s="161">
        <f t="shared" si="369"/>
        <v>0</v>
      </c>
      <c r="X994" s="342"/>
      <c r="Y994" s="342"/>
      <c r="Z994" s="342"/>
    </row>
    <row r="995" spans="1:26" ht="15" hidden="1" customHeight="1">
      <c r="A995" s="153">
        <v>985</v>
      </c>
      <c r="B995" s="153">
        <f t="shared" si="359"/>
        <v>8</v>
      </c>
      <c r="C995" s="154">
        <v>66322118</v>
      </c>
      <c r="F995" s="158" t="s">
        <v>176</v>
      </c>
      <c r="G995" s="158"/>
      <c r="H995" s="158" t="s">
        <v>176</v>
      </c>
      <c r="I995" s="158" t="s">
        <v>176</v>
      </c>
      <c r="J995" s="158" t="s">
        <v>176</v>
      </c>
      <c r="K995" s="158" t="s">
        <v>176</v>
      </c>
      <c r="L995" s="167">
        <v>66322118</v>
      </c>
      <c r="M995" s="158" t="s">
        <v>176</v>
      </c>
      <c r="N995" s="158" t="s">
        <v>1422</v>
      </c>
      <c r="O995" s="167" t="s">
        <v>677</v>
      </c>
      <c r="P995" s="170"/>
      <c r="R995" s="161">
        <f t="shared" si="368"/>
        <v>0</v>
      </c>
      <c r="S995" s="153" t="s">
        <v>176</v>
      </c>
      <c r="T995" s="170"/>
      <c r="V995" s="161">
        <f t="shared" si="369"/>
        <v>0</v>
      </c>
      <c r="X995" s="342"/>
      <c r="Y995" s="342"/>
      <c r="Z995" s="342"/>
    </row>
    <row r="996" spans="1:26" ht="15" customHeight="1">
      <c r="A996" s="153">
        <v>986</v>
      </c>
      <c r="B996" s="153">
        <f t="shared" si="359"/>
        <v>7</v>
      </c>
      <c r="C996" s="154">
        <v>6632212</v>
      </c>
      <c r="D996" s="154" t="s">
        <v>1421</v>
      </c>
      <c r="F996" s="158" t="s">
        <v>176</v>
      </c>
      <c r="G996" s="158"/>
      <c r="H996" s="158" t="s">
        <v>176</v>
      </c>
      <c r="I996" s="158" t="s">
        <v>176</v>
      </c>
      <c r="J996" s="158" t="s">
        <v>176</v>
      </c>
      <c r="K996" s="166">
        <v>6632212</v>
      </c>
      <c r="L996" s="158" t="s">
        <v>176</v>
      </c>
      <c r="M996" s="158" t="s">
        <v>176</v>
      </c>
      <c r="N996" s="158" t="s">
        <v>1423</v>
      </c>
      <c r="O996" s="166" t="s">
        <v>952</v>
      </c>
      <c r="P996" s="160"/>
      <c r="R996" s="161">
        <f>P996</f>
        <v>0</v>
      </c>
      <c r="S996" s="153" t="s">
        <v>176</v>
      </c>
      <c r="T996" s="160"/>
      <c r="V996" s="161">
        <f>T996</f>
        <v>0</v>
      </c>
      <c r="X996" s="343"/>
      <c r="Y996" s="344"/>
      <c r="Z996" s="345"/>
    </row>
    <row r="997" spans="1:26" ht="15" customHeight="1">
      <c r="A997" s="153">
        <v>987</v>
      </c>
      <c r="B997" s="153">
        <f t="shared" si="359"/>
        <v>7</v>
      </c>
      <c r="C997" s="154">
        <v>6632213</v>
      </c>
      <c r="D997" s="154" t="s">
        <v>1421</v>
      </c>
      <c r="F997" s="158" t="s">
        <v>176</v>
      </c>
      <c r="G997" s="158"/>
      <c r="H997" s="158" t="s">
        <v>176</v>
      </c>
      <c r="I997" s="158" t="s">
        <v>176</v>
      </c>
      <c r="J997" s="158" t="s">
        <v>176</v>
      </c>
      <c r="K997" s="166">
        <v>6632213</v>
      </c>
      <c r="L997" s="158" t="s">
        <v>176</v>
      </c>
      <c r="M997" s="158" t="s">
        <v>176</v>
      </c>
      <c r="N997" s="158"/>
      <c r="O997" s="166" t="s">
        <v>415</v>
      </c>
      <c r="P997" s="160"/>
      <c r="R997" s="161">
        <f>P997</f>
        <v>0</v>
      </c>
      <c r="S997" s="153" t="s">
        <v>176</v>
      </c>
      <c r="T997" s="160"/>
      <c r="V997" s="161">
        <f>T997</f>
        <v>0</v>
      </c>
      <c r="X997" s="342"/>
      <c r="Y997" s="342"/>
      <c r="Z997" s="342"/>
    </row>
    <row r="998" spans="1:26" ht="15" customHeight="1">
      <c r="A998" s="153">
        <v>988</v>
      </c>
      <c r="B998" s="153">
        <f t="shared" si="359"/>
        <v>7</v>
      </c>
      <c r="C998" s="154">
        <v>6632214</v>
      </c>
      <c r="D998" s="154" t="s">
        <v>1421</v>
      </c>
      <c r="F998" s="158" t="s">
        <v>176</v>
      </c>
      <c r="G998" s="158"/>
      <c r="H998" s="158" t="s">
        <v>176</v>
      </c>
      <c r="I998" s="158" t="s">
        <v>176</v>
      </c>
      <c r="J998" s="158" t="s">
        <v>176</v>
      </c>
      <c r="K998" s="166">
        <v>6632214</v>
      </c>
      <c r="L998" s="158" t="s">
        <v>176</v>
      </c>
      <c r="M998" s="158" t="s">
        <v>176</v>
      </c>
      <c r="N998" s="158" t="s">
        <v>1423</v>
      </c>
      <c r="O998" s="166" t="s">
        <v>416</v>
      </c>
      <c r="P998" s="160"/>
      <c r="R998" s="161">
        <f>P998-R999-R1000-R1001-R1002-R1003-R1004-R1005</f>
        <v>0</v>
      </c>
      <c r="S998" s="153" t="s">
        <v>176</v>
      </c>
      <c r="T998" s="160"/>
      <c r="V998" s="161">
        <f>T998+V999+V1000+V1001+V1002+V1003+V1004+V1005</f>
        <v>0</v>
      </c>
      <c r="X998" s="343"/>
      <c r="Y998" s="344"/>
      <c r="Z998" s="345"/>
    </row>
    <row r="999" spans="1:26" ht="15" hidden="1" customHeight="1">
      <c r="A999" s="153">
        <v>989</v>
      </c>
      <c r="B999" s="153">
        <f t="shared" si="359"/>
        <v>8</v>
      </c>
      <c r="C999" s="154">
        <v>66322141</v>
      </c>
      <c r="F999" s="158" t="s">
        <v>176</v>
      </c>
      <c r="G999" s="158"/>
      <c r="H999" s="158" t="s">
        <v>176</v>
      </c>
      <c r="I999" s="158" t="s">
        <v>176</v>
      </c>
      <c r="J999" s="158" t="s">
        <v>176</v>
      </c>
      <c r="K999" s="158" t="s">
        <v>176</v>
      </c>
      <c r="L999" s="167">
        <v>66322141</v>
      </c>
      <c r="M999" s="158" t="s">
        <v>176</v>
      </c>
      <c r="N999" s="158" t="s">
        <v>1422</v>
      </c>
      <c r="O999" s="167" t="s">
        <v>275</v>
      </c>
      <c r="P999" s="170"/>
      <c r="R999" s="161">
        <f t="shared" ref="R999:R1005" si="370">P999</f>
        <v>0</v>
      </c>
      <c r="S999" s="153" t="s">
        <v>176</v>
      </c>
      <c r="T999" s="170"/>
      <c r="V999" s="161">
        <f t="shared" ref="V999:V1005" si="371">T999</f>
        <v>0</v>
      </c>
      <c r="X999" s="342"/>
      <c r="Y999" s="342"/>
      <c r="Z999" s="342"/>
    </row>
    <row r="1000" spans="1:26" ht="15" hidden="1" customHeight="1">
      <c r="A1000" s="153">
        <v>990</v>
      </c>
      <c r="B1000" s="153">
        <f t="shared" si="359"/>
        <v>8</v>
      </c>
      <c r="C1000" s="154">
        <v>66322142</v>
      </c>
      <c r="F1000" s="158" t="s">
        <v>176</v>
      </c>
      <c r="G1000" s="158"/>
      <c r="H1000" s="158" t="s">
        <v>176</v>
      </c>
      <c r="I1000" s="158" t="s">
        <v>176</v>
      </c>
      <c r="J1000" s="158" t="s">
        <v>176</v>
      </c>
      <c r="K1000" s="158" t="s">
        <v>176</v>
      </c>
      <c r="L1000" s="167">
        <v>66322142</v>
      </c>
      <c r="M1000" s="158" t="s">
        <v>176</v>
      </c>
      <c r="N1000" s="158" t="s">
        <v>1422</v>
      </c>
      <c r="O1000" s="167" t="s">
        <v>678</v>
      </c>
      <c r="P1000" s="170"/>
      <c r="R1000" s="161">
        <f t="shared" si="370"/>
        <v>0</v>
      </c>
      <c r="S1000" s="153" t="s">
        <v>176</v>
      </c>
      <c r="T1000" s="170"/>
      <c r="V1000" s="161">
        <f t="shared" si="371"/>
        <v>0</v>
      </c>
      <c r="X1000" s="342"/>
      <c r="Y1000" s="342"/>
      <c r="Z1000" s="342"/>
    </row>
    <row r="1001" spans="1:26" ht="15" hidden="1" customHeight="1">
      <c r="A1001" s="153">
        <v>991</v>
      </c>
      <c r="B1001" s="153">
        <f t="shared" si="359"/>
        <v>8</v>
      </c>
      <c r="C1001" s="154">
        <v>66322143</v>
      </c>
      <c r="F1001" s="158" t="s">
        <v>176</v>
      </c>
      <c r="G1001" s="158"/>
      <c r="H1001" s="158" t="s">
        <v>176</v>
      </c>
      <c r="I1001" s="158" t="s">
        <v>176</v>
      </c>
      <c r="J1001" s="158" t="s">
        <v>176</v>
      </c>
      <c r="K1001" s="158" t="s">
        <v>176</v>
      </c>
      <c r="L1001" s="167">
        <v>66322143</v>
      </c>
      <c r="M1001" s="158" t="s">
        <v>176</v>
      </c>
      <c r="N1001" s="158" t="s">
        <v>1422</v>
      </c>
      <c r="O1001" s="167" t="s">
        <v>276</v>
      </c>
      <c r="P1001" s="170"/>
      <c r="R1001" s="161">
        <f t="shared" si="370"/>
        <v>0</v>
      </c>
      <c r="S1001" s="153" t="s">
        <v>176</v>
      </c>
      <c r="T1001" s="170"/>
      <c r="V1001" s="161">
        <f t="shared" si="371"/>
        <v>0</v>
      </c>
      <c r="X1001" s="342"/>
      <c r="Y1001" s="342"/>
      <c r="Z1001" s="342"/>
    </row>
    <row r="1002" spans="1:26" ht="15" hidden="1" customHeight="1">
      <c r="A1002" s="153">
        <v>992</v>
      </c>
      <c r="B1002" s="153">
        <f t="shared" si="359"/>
        <v>8</v>
      </c>
      <c r="C1002" s="154">
        <v>66322144</v>
      </c>
      <c r="F1002" s="158" t="s">
        <v>176</v>
      </c>
      <c r="G1002" s="158"/>
      <c r="H1002" s="158" t="s">
        <v>176</v>
      </c>
      <c r="I1002" s="158" t="s">
        <v>176</v>
      </c>
      <c r="J1002" s="158" t="s">
        <v>176</v>
      </c>
      <c r="K1002" s="158" t="s">
        <v>176</v>
      </c>
      <c r="L1002" s="167">
        <v>66322144</v>
      </c>
      <c r="M1002" s="158" t="s">
        <v>176</v>
      </c>
      <c r="N1002" s="158" t="s">
        <v>1422</v>
      </c>
      <c r="O1002" s="167" t="s">
        <v>679</v>
      </c>
      <c r="P1002" s="170"/>
      <c r="R1002" s="161">
        <f t="shared" si="370"/>
        <v>0</v>
      </c>
      <c r="S1002" s="153" t="s">
        <v>176</v>
      </c>
      <c r="T1002" s="170"/>
      <c r="V1002" s="161">
        <f t="shared" si="371"/>
        <v>0</v>
      </c>
      <c r="X1002" s="342"/>
      <c r="Y1002" s="342"/>
      <c r="Z1002" s="342"/>
    </row>
    <row r="1003" spans="1:26" ht="15" hidden="1" customHeight="1">
      <c r="A1003" s="153">
        <v>993</v>
      </c>
      <c r="B1003" s="153">
        <f t="shared" si="359"/>
        <v>8</v>
      </c>
      <c r="C1003" s="154">
        <v>66322145</v>
      </c>
      <c r="F1003" s="158" t="s">
        <v>176</v>
      </c>
      <c r="G1003" s="158"/>
      <c r="H1003" s="158" t="s">
        <v>176</v>
      </c>
      <c r="I1003" s="158" t="s">
        <v>176</v>
      </c>
      <c r="J1003" s="158" t="s">
        <v>176</v>
      </c>
      <c r="K1003" s="158" t="s">
        <v>176</v>
      </c>
      <c r="L1003" s="167">
        <v>66322145</v>
      </c>
      <c r="M1003" s="158" t="s">
        <v>176</v>
      </c>
      <c r="N1003" s="158" t="s">
        <v>1422</v>
      </c>
      <c r="O1003" s="167" t="s">
        <v>278</v>
      </c>
      <c r="P1003" s="170"/>
      <c r="R1003" s="161">
        <f t="shared" si="370"/>
        <v>0</v>
      </c>
      <c r="S1003" s="153" t="s">
        <v>176</v>
      </c>
      <c r="T1003" s="170"/>
      <c r="V1003" s="161">
        <f t="shared" si="371"/>
        <v>0</v>
      </c>
      <c r="X1003" s="342"/>
      <c r="Y1003" s="342"/>
      <c r="Z1003" s="342"/>
    </row>
    <row r="1004" spans="1:26" ht="15" hidden="1" customHeight="1">
      <c r="A1004" s="153">
        <v>994</v>
      </c>
      <c r="B1004" s="153">
        <f t="shared" si="359"/>
        <v>8</v>
      </c>
      <c r="C1004" s="154">
        <v>66322146</v>
      </c>
      <c r="F1004" s="158" t="s">
        <v>176</v>
      </c>
      <c r="G1004" s="158"/>
      <c r="H1004" s="158" t="s">
        <v>176</v>
      </c>
      <c r="I1004" s="158" t="s">
        <v>176</v>
      </c>
      <c r="J1004" s="158" t="s">
        <v>176</v>
      </c>
      <c r="K1004" s="158" t="s">
        <v>176</v>
      </c>
      <c r="L1004" s="167">
        <v>66322146</v>
      </c>
      <c r="M1004" s="158" t="s">
        <v>176</v>
      </c>
      <c r="N1004" s="158" t="s">
        <v>1422</v>
      </c>
      <c r="O1004" s="167" t="s">
        <v>680</v>
      </c>
      <c r="P1004" s="170"/>
      <c r="R1004" s="161">
        <f t="shared" si="370"/>
        <v>0</v>
      </c>
      <c r="S1004" s="153" t="s">
        <v>176</v>
      </c>
      <c r="T1004" s="170"/>
      <c r="V1004" s="161">
        <f t="shared" si="371"/>
        <v>0</v>
      </c>
      <c r="X1004" s="342"/>
      <c r="Y1004" s="342"/>
      <c r="Z1004" s="342"/>
    </row>
    <row r="1005" spans="1:26" ht="15" hidden="1" customHeight="1">
      <c r="A1005" s="153">
        <v>995</v>
      </c>
      <c r="B1005" s="153">
        <f t="shared" si="359"/>
        <v>8</v>
      </c>
      <c r="C1005" s="154">
        <v>66322148</v>
      </c>
      <c r="F1005" s="158" t="s">
        <v>176</v>
      </c>
      <c r="G1005" s="158"/>
      <c r="H1005" s="158" t="s">
        <v>176</v>
      </c>
      <c r="I1005" s="158" t="s">
        <v>176</v>
      </c>
      <c r="J1005" s="158" t="s">
        <v>176</v>
      </c>
      <c r="K1005" s="158" t="s">
        <v>176</v>
      </c>
      <c r="L1005" s="167">
        <v>66322148</v>
      </c>
      <c r="M1005" s="158" t="s">
        <v>176</v>
      </c>
      <c r="N1005" s="158" t="s">
        <v>1422</v>
      </c>
      <c r="O1005" s="167" t="s">
        <v>681</v>
      </c>
      <c r="P1005" s="170"/>
      <c r="R1005" s="161">
        <f t="shared" si="370"/>
        <v>0</v>
      </c>
      <c r="S1005" s="153" t="s">
        <v>176</v>
      </c>
      <c r="T1005" s="170"/>
      <c r="V1005" s="161">
        <f t="shared" si="371"/>
        <v>0</v>
      </c>
      <c r="X1005" s="342"/>
      <c r="Y1005" s="342"/>
      <c r="Z1005" s="342"/>
    </row>
    <row r="1006" spans="1:26" ht="15" customHeight="1">
      <c r="A1006" s="153">
        <v>996</v>
      </c>
      <c r="B1006" s="153">
        <f t="shared" si="359"/>
        <v>7</v>
      </c>
      <c r="C1006" s="154">
        <v>6632215</v>
      </c>
      <c r="D1006" s="154" t="s">
        <v>1421</v>
      </c>
      <c r="F1006" s="158" t="s">
        <v>176</v>
      </c>
      <c r="G1006" s="158"/>
      <c r="H1006" s="158" t="s">
        <v>176</v>
      </c>
      <c r="I1006" s="158" t="s">
        <v>176</v>
      </c>
      <c r="J1006" s="158" t="s">
        <v>176</v>
      </c>
      <c r="K1006" s="166">
        <v>6632215</v>
      </c>
      <c r="L1006" s="158" t="s">
        <v>176</v>
      </c>
      <c r="M1006" s="158" t="s">
        <v>176</v>
      </c>
      <c r="N1006" s="158" t="s">
        <v>1423</v>
      </c>
      <c r="O1006" s="166" t="s">
        <v>417</v>
      </c>
      <c r="P1006" s="160"/>
      <c r="R1006" s="161">
        <f>P1006-R1007-R1008-R1009-R1010-R1011-R1012</f>
        <v>0</v>
      </c>
      <c r="S1006" s="153" t="s">
        <v>176</v>
      </c>
      <c r="T1006" s="160"/>
      <c r="V1006" s="161">
        <f>T1006+V1007+V1008+V1009+V1010+V1011+V1012</f>
        <v>0</v>
      </c>
      <c r="X1006" s="343"/>
      <c r="Y1006" s="344"/>
      <c r="Z1006" s="345"/>
    </row>
    <row r="1007" spans="1:26" ht="15" hidden="1" customHeight="1">
      <c r="A1007" s="153">
        <v>997</v>
      </c>
      <c r="B1007" s="153">
        <f t="shared" si="359"/>
        <v>8</v>
      </c>
      <c r="C1007" s="154">
        <v>66322151</v>
      </c>
      <c r="F1007" s="158" t="s">
        <v>176</v>
      </c>
      <c r="G1007" s="158"/>
      <c r="H1007" s="158" t="s">
        <v>176</v>
      </c>
      <c r="I1007" s="158" t="s">
        <v>176</v>
      </c>
      <c r="J1007" s="158" t="s">
        <v>176</v>
      </c>
      <c r="K1007" s="158" t="s">
        <v>176</v>
      </c>
      <c r="L1007" s="167">
        <v>66322151</v>
      </c>
      <c r="M1007" s="158" t="s">
        <v>176</v>
      </c>
      <c r="N1007" s="158" t="s">
        <v>1422</v>
      </c>
      <c r="O1007" s="167" t="s">
        <v>682</v>
      </c>
      <c r="P1007" s="170"/>
      <c r="R1007" s="161">
        <f t="shared" ref="R1007:R1012" si="372">P1007</f>
        <v>0</v>
      </c>
      <c r="S1007" s="153" t="s">
        <v>176</v>
      </c>
      <c r="T1007" s="170"/>
      <c r="V1007" s="161">
        <f t="shared" ref="V1007:V1012" si="373">T1007</f>
        <v>0</v>
      </c>
      <c r="X1007" s="342"/>
      <c r="Y1007" s="342"/>
      <c r="Z1007" s="342"/>
    </row>
    <row r="1008" spans="1:26" ht="15" hidden="1" customHeight="1">
      <c r="A1008" s="153">
        <v>998</v>
      </c>
      <c r="B1008" s="153">
        <f t="shared" si="359"/>
        <v>8</v>
      </c>
      <c r="C1008" s="154">
        <v>66322152</v>
      </c>
      <c r="F1008" s="158" t="s">
        <v>176</v>
      </c>
      <c r="G1008" s="158"/>
      <c r="H1008" s="158" t="s">
        <v>176</v>
      </c>
      <c r="I1008" s="158" t="s">
        <v>176</v>
      </c>
      <c r="J1008" s="158" t="s">
        <v>176</v>
      </c>
      <c r="K1008" s="158" t="s">
        <v>176</v>
      </c>
      <c r="L1008" s="167">
        <v>66322152</v>
      </c>
      <c r="M1008" s="158" t="s">
        <v>176</v>
      </c>
      <c r="N1008" s="158" t="s">
        <v>1422</v>
      </c>
      <c r="O1008" s="167" t="s">
        <v>683</v>
      </c>
      <c r="P1008" s="170"/>
      <c r="R1008" s="161">
        <f t="shared" si="372"/>
        <v>0</v>
      </c>
      <c r="S1008" s="153" t="s">
        <v>176</v>
      </c>
      <c r="T1008" s="170"/>
      <c r="V1008" s="161">
        <f t="shared" si="373"/>
        <v>0</v>
      </c>
      <c r="X1008" s="342"/>
      <c r="Y1008" s="342"/>
      <c r="Z1008" s="342"/>
    </row>
    <row r="1009" spans="1:26" ht="15" hidden="1" customHeight="1">
      <c r="A1009" s="153">
        <v>999</v>
      </c>
      <c r="B1009" s="153">
        <f t="shared" si="359"/>
        <v>8</v>
      </c>
      <c r="C1009" s="154">
        <v>66322153</v>
      </c>
      <c r="F1009" s="158" t="s">
        <v>176</v>
      </c>
      <c r="G1009" s="158"/>
      <c r="H1009" s="158" t="s">
        <v>176</v>
      </c>
      <c r="I1009" s="158" t="s">
        <v>176</v>
      </c>
      <c r="J1009" s="158" t="s">
        <v>176</v>
      </c>
      <c r="K1009" s="158" t="s">
        <v>176</v>
      </c>
      <c r="L1009" s="167">
        <v>66322153</v>
      </c>
      <c r="M1009" s="158" t="s">
        <v>176</v>
      </c>
      <c r="N1009" s="158" t="s">
        <v>1422</v>
      </c>
      <c r="O1009" s="167" t="s">
        <v>678</v>
      </c>
      <c r="P1009" s="170"/>
      <c r="R1009" s="161">
        <f t="shared" si="372"/>
        <v>0</v>
      </c>
      <c r="S1009" s="153" t="s">
        <v>176</v>
      </c>
      <c r="T1009" s="170"/>
      <c r="V1009" s="161">
        <f t="shared" si="373"/>
        <v>0</v>
      </c>
      <c r="X1009" s="342"/>
      <c r="Y1009" s="342"/>
      <c r="Z1009" s="342"/>
    </row>
    <row r="1010" spans="1:26" ht="15" hidden="1" customHeight="1">
      <c r="A1010" s="153">
        <v>1000</v>
      </c>
      <c r="B1010" s="153">
        <f t="shared" si="359"/>
        <v>8</v>
      </c>
      <c r="C1010" s="154">
        <v>66322154</v>
      </c>
      <c r="F1010" s="158" t="s">
        <v>176</v>
      </c>
      <c r="G1010" s="158"/>
      <c r="H1010" s="158" t="s">
        <v>176</v>
      </c>
      <c r="I1010" s="158" t="s">
        <v>176</v>
      </c>
      <c r="J1010" s="158" t="s">
        <v>176</v>
      </c>
      <c r="K1010" s="158" t="s">
        <v>176</v>
      </c>
      <c r="L1010" s="167">
        <v>66322154</v>
      </c>
      <c r="M1010" s="158" t="s">
        <v>176</v>
      </c>
      <c r="N1010" s="158" t="s">
        <v>1422</v>
      </c>
      <c r="O1010" s="167" t="s">
        <v>276</v>
      </c>
      <c r="P1010" s="170"/>
      <c r="R1010" s="161">
        <f t="shared" si="372"/>
        <v>0</v>
      </c>
      <c r="S1010" s="153" t="s">
        <v>176</v>
      </c>
      <c r="T1010" s="170"/>
      <c r="V1010" s="161">
        <f t="shared" si="373"/>
        <v>0</v>
      </c>
      <c r="X1010" s="342"/>
      <c r="Y1010" s="342"/>
      <c r="Z1010" s="342"/>
    </row>
    <row r="1011" spans="1:26" ht="15" hidden="1" customHeight="1">
      <c r="A1011" s="153">
        <v>1001</v>
      </c>
      <c r="B1011" s="153">
        <f t="shared" si="359"/>
        <v>8</v>
      </c>
      <c r="C1011" s="154">
        <v>66322155</v>
      </c>
      <c r="F1011" s="158" t="s">
        <v>176</v>
      </c>
      <c r="G1011" s="158"/>
      <c r="H1011" s="158" t="s">
        <v>176</v>
      </c>
      <c r="I1011" s="158" t="s">
        <v>176</v>
      </c>
      <c r="J1011" s="158" t="s">
        <v>176</v>
      </c>
      <c r="K1011" s="158" t="s">
        <v>176</v>
      </c>
      <c r="L1011" s="167">
        <v>66322155</v>
      </c>
      <c r="M1011" s="158" t="s">
        <v>176</v>
      </c>
      <c r="N1011" s="158" t="s">
        <v>1422</v>
      </c>
      <c r="O1011" s="167" t="s">
        <v>680</v>
      </c>
      <c r="P1011" s="170"/>
      <c r="R1011" s="161">
        <f t="shared" si="372"/>
        <v>0</v>
      </c>
      <c r="S1011" s="153" t="s">
        <v>176</v>
      </c>
      <c r="T1011" s="170"/>
      <c r="V1011" s="161">
        <f t="shared" si="373"/>
        <v>0</v>
      </c>
      <c r="X1011" s="342"/>
      <c r="Y1011" s="342"/>
      <c r="Z1011" s="342"/>
    </row>
    <row r="1012" spans="1:26" ht="15" hidden="1" customHeight="1">
      <c r="A1012" s="153">
        <v>1002</v>
      </c>
      <c r="B1012" s="153">
        <f t="shared" si="359"/>
        <v>8</v>
      </c>
      <c r="C1012" s="154">
        <v>66322158</v>
      </c>
      <c r="F1012" s="158" t="s">
        <v>176</v>
      </c>
      <c r="G1012" s="158"/>
      <c r="H1012" s="158" t="s">
        <v>176</v>
      </c>
      <c r="I1012" s="158" t="s">
        <v>176</v>
      </c>
      <c r="J1012" s="158" t="s">
        <v>176</v>
      </c>
      <c r="K1012" s="158" t="s">
        <v>176</v>
      </c>
      <c r="L1012" s="167">
        <v>66322158</v>
      </c>
      <c r="M1012" s="158" t="s">
        <v>176</v>
      </c>
      <c r="N1012" s="158" t="s">
        <v>1422</v>
      </c>
      <c r="O1012" s="167" t="s">
        <v>684</v>
      </c>
      <c r="P1012" s="170"/>
      <c r="R1012" s="161">
        <f t="shared" si="372"/>
        <v>0</v>
      </c>
      <c r="S1012" s="153" t="s">
        <v>176</v>
      </c>
      <c r="T1012" s="170"/>
      <c r="V1012" s="161">
        <f t="shared" si="373"/>
        <v>0</v>
      </c>
      <c r="X1012" s="342"/>
      <c r="Y1012" s="342"/>
      <c r="Z1012" s="342"/>
    </row>
    <row r="1013" spans="1:26" ht="15" customHeight="1">
      <c r="A1013" s="153">
        <v>1003</v>
      </c>
      <c r="B1013" s="153">
        <f t="shared" si="359"/>
        <v>7</v>
      </c>
      <c r="C1013" s="154">
        <v>6632218</v>
      </c>
      <c r="D1013" s="154" t="s">
        <v>1421</v>
      </c>
      <c r="F1013" s="158" t="s">
        <v>176</v>
      </c>
      <c r="G1013" s="158"/>
      <c r="H1013" s="158" t="s">
        <v>176</v>
      </c>
      <c r="I1013" s="158" t="s">
        <v>176</v>
      </c>
      <c r="J1013" s="158" t="s">
        <v>176</v>
      </c>
      <c r="K1013" s="166">
        <v>6632218</v>
      </c>
      <c r="L1013" s="158" t="s">
        <v>176</v>
      </c>
      <c r="M1013" s="158" t="s">
        <v>176</v>
      </c>
      <c r="N1013" s="158"/>
      <c r="O1013" s="166" t="s">
        <v>418</v>
      </c>
      <c r="P1013" s="160"/>
      <c r="R1013" s="161">
        <f>P1013</f>
        <v>0</v>
      </c>
      <c r="S1013" s="153" t="s">
        <v>176</v>
      </c>
      <c r="T1013" s="160"/>
      <c r="V1013" s="161">
        <f>T1013</f>
        <v>0</v>
      </c>
      <c r="X1013" s="342"/>
      <c r="Y1013" s="342"/>
      <c r="Z1013" s="342"/>
    </row>
    <row r="1014" spans="1:26" ht="15" customHeight="1">
      <c r="A1014" s="153">
        <v>1004</v>
      </c>
      <c r="B1014" s="153">
        <f t="shared" si="359"/>
        <v>6</v>
      </c>
      <c r="C1014" s="154">
        <v>663222</v>
      </c>
      <c r="D1014" s="154" t="s">
        <v>1421</v>
      </c>
      <c r="F1014" s="158" t="s">
        <v>176</v>
      </c>
      <c r="G1014" s="158"/>
      <c r="H1014" s="158" t="s">
        <v>176</v>
      </c>
      <c r="I1014" s="158" t="s">
        <v>176</v>
      </c>
      <c r="J1014" s="165">
        <v>663222</v>
      </c>
      <c r="K1014" s="158" t="s">
        <v>176</v>
      </c>
      <c r="L1014" s="158" t="s">
        <v>176</v>
      </c>
      <c r="M1014" s="158" t="s">
        <v>176</v>
      </c>
      <c r="N1014" s="158"/>
      <c r="O1014" s="165" t="s">
        <v>322</v>
      </c>
      <c r="P1014" s="160"/>
      <c r="R1014" s="161">
        <f>P1014-R1015-R1016-R1017</f>
        <v>0</v>
      </c>
      <c r="S1014" s="153" t="s">
        <v>176</v>
      </c>
      <c r="T1014" s="160"/>
      <c r="V1014" s="161">
        <f>T1014+V1015+V1016+V1017</f>
        <v>0</v>
      </c>
      <c r="X1014" s="342"/>
      <c r="Y1014" s="342"/>
      <c r="Z1014" s="342"/>
    </row>
    <row r="1015" spans="1:26" ht="15" hidden="1" customHeight="1">
      <c r="A1015" s="153">
        <v>1005</v>
      </c>
      <c r="B1015" s="153">
        <f t="shared" si="359"/>
        <v>7</v>
      </c>
      <c r="C1015" s="154">
        <v>6632221</v>
      </c>
      <c r="F1015" s="158" t="s">
        <v>176</v>
      </c>
      <c r="G1015" s="158"/>
      <c r="H1015" s="158" t="s">
        <v>176</v>
      </c>
      <c r="I1015" s="158" t="s">
        <v>176</v>
      </c>
      <c r="J1015" s="158" t="s">
        <v>176</v>
      </c>
      <c r="K1015" s="166">
        <v>6632221</v>
      </c>
      <c r="L1015" s="158" t="s">
        <v>176</v>
      </c>
      <c r="M1015" s="158" t="s">
        <v>176</v>
      </c>
      <c r="N1015" s="158" t="s">
        <v>1422</v>
      </c>
      <c r="O1015" s="166" t="s">
        <v>685</v>
      </c>
      <c r="P1015" s="170"/>
      <c r="R1015" s="161">
        <f t="shared" ref="R1015:R1017" si="374">P1015</f>
        <v>0</v>
      </c>
      <c r="S1015" s="153" t="s">
        <v>176</v>
      </c>
      <c r="T1015" s="170"/>
      <c r="V1015" s="161">
        <f t="shared" ref="V1015:V1017" si="375">T1015</f>
        <v>0</v>
      </c>
      <c r="X1015" s="342"/>
      <c r="Y1015" s="342"/>
      <c r="Z1015" s="342"/>
    </row>
    <row r="1016" spans="1:26" ht="15" hidden="1" customHeight="1">
      <c r="A1016" s="153">
        <v>1006</v>
      </c>
      <c r="B1016" s="153">
        <f t="shared" si="359"/>
        <v>7</v>
      </c>
      <c r="C1016" s="154">
        <v>6632222</v>
      </c>
      <c r="F1016" s="158" t="s">
        <v>176</v>
      </c>
      <c r="G1016" s="158"/>
      <c r="H1016" s="158" t="s">
        <v>176</v>
      </c>
      <c r="I1016" s="158" t="s">
        <v>176</v>
      </c>
      <c r="J1016" s="158" t="s">
        <v>176</v>
      </c>
      <c r="K1016" s="166">
        <v>6632222</v>
      </c>
      <c r="L1016" s="158" t="s">
        <v>176</v>
      </c>
      <c r="M1016" s="158" t="s">
        <v>176</v>
      </c>
      <c r="N1016" s="158" t="s">
        <v>1422</v>
      </c>
      <c r="O1016" s="166" t="s">
        <v>686</v>
      </c>
      <c r="P1016" s="170"/>
      <c r="R1016" s="161">
        <f t="shared" si="374"/>
        <v>0</v>
      </c>
      <c r="S1016" s="153" t="s">
        <v>176</v>
      </c>
      <c r="T1016" s="170"/>
      <c r="V1016" s="161">
        <f t="shared" si="375"/>
        <v>0</v>
      </c>
      <c r="X1016" s="342"/>
      <c r="Y1016" s="342"/>
      <c r="Z1016" s="342"/>
    </row>
    <row r="1017" spans="1:26" ht="15" hidden="1" customHeight="1">
      <c r="A1017" s="153">
        <v>1007</v>
      </c>
      <c r="B1017" s="153">
        <f t="shared" si="359"/>
        <v>7</v>
      </c>
      <c r="C1017" s="154">
        <v>6632228</v>
      </c>
      <c r="F1017" s="158" t="s">
        <v>176</v>
      </c>
      <c r="G1017" s="158"/>
      <c r="H1017" s="158" t="s">
        <v>176</v>
      </c>
      <c r="I1017" s="158" t="s">
        <v>176</v>
      </c>
      <c r="J1017" s="158" t="s">
        <v>176</v>
      </c>
      <c r="K1017" s="166">
        <v>6632228</v>
      </c>
      <c r="L1017" s="158" t="s">
        <v>176</v>
      </c>
      <c r="M1017" s="158" t="s">
        <v>176</v>
      </c>
      <c r="N1017" s="158" t="s">
        <v>1422</v>
      </c>
      <c r="O1017" s="166" t="s">
        <v>687</v>
      </c>
      <c r="P1017" s="170"/>
      <c r="R1017" s="161">
        <f t="shared" si="374"/>
        <v>0</v>
      </c>
      <c r="S1017" s="153" t="s">
        <v>176</v>
      </c>
      <c r="T1017" s="170"/>
      <c r="V1017" s="161">
        <f t="shared" si="375"/>
        <v>0</v>
      </c>
      <c r="X1017" s="342"/>
      <c r="Y1017" s="342"/>
      <c r="Z1017" s="342"/>
    </row>
    <row r="1018" spans="1:26" ht="15" customHeight="1">
      <c r="A1018" s="153">
        <v>1008</v>
      </c>
      <c r="B1018" s="153">
        <f t="shared" si="359"/>
        <v>5</v>
      </c>
      <c r="C1018" s="154">
        <v>66323</v>
      </c>
      <c r="D1018" s="154" t="s">
        <v>1421</v>
      </c>
      <c r="F1018" s="158" t="s">
        <v>176</v>
      </c>
      <c r="G1018" s="158"/>
      <c r="H1018" s="158" t="s">
        <v>176</v>
      </c>
      <c r="I1018" s="163">
        <v>66323</v>
      </c>
      <c r="J1018" s="158" t="s">
        <v>176</v>
      </c>
      <c r="K1018" s="158" t="s">
        <v>176</v>
      </c>
      <c r="L1018" s="158" t="s">
        <v>176</v>
      </c>
      <c r="M1018" s="158" t="s">
        <v>176</v>
      </c>
      <c r="N1018" s="158" t="s">
        <v>1423</v>
      </c>
      <c r="O1018" s="163" t="s">
        <v>688</v>
      </c>
      <c r="P1018" s="160"/>
      <c r="R1018" s="161">
        <f>P1018-R1019-R1020-R1021-R1022-R1023-R1024-R1025-R1026-R1027-R1028-R1029-R1030-R1031-R1032-R1033-R1034-R1035-R1036-R1037-R1038-R1039-R1040</f>
        <v>0</v>
      </c>
      <c r="S1018" s="153" t="s">
        <v>176</v>
      </c>
      <c r="T1018" s="160"/>
      <c r="V1018" s="161">
        <f>T1018+V1019+V1020+V1032+V1033+V1037+V1038+V1039+V1040</f>
        <v>0</v>
      </c>
      <c r="X1018" s="343"/>
      <c r="Y1018" s="344"/>
      <c r="Z1018" s="345"/>
    </row>
    <row r="1019" spans="1:26" ht="15" customHeight="1">
      <c r="A1019" s="153">
        <v>1009</v>
      </c>
      <c r="B1019" s="153">
        <f t="shared" si="359"/>
        <v>6</v>
      </c>
      <c r="C1019" s="154">
        <v>663231</v>
      </c>
      <c r="D1019" s="154" t="s">
        <v>1421</v>
      </c>
      <c r="F1019" s="158" t="s">
        <v>176</v>
      </c>
      <c r="G1019" s="158"/>
      <c r="H1019" s="158" t="s">
        <v>176</v>
      </c>
      <c r="I1019" s="158" t="s">
        <v>176</v>
      </c>
      <c r="J1019" s="165">
        <v>663231</v>
      </c>
      <c r="K1019" s="158" t="s">
        <v>176</v>
      </c>
      <c r="L1019" s="158" t="s">
        <v>176</v>
      </c>
      <c r="M1019" s="158" t="s">
        <v>176</v>
      </c>
      <c r="N1019" s="158"/>
      <c r="O1019" s="165" t="s">
        <v>689</v>
      </c>
      <c r="P1019" s="160"/>
      <c r="R1019" s="161">
        <f>P1019</f>
        <v>0</v>
      </c>
      <c r="S1019" s="153" t="s">
        <v>176</v>
      </c>
      <c r="T1019" s="160"/>
      <c r="V1019" s="161">
        <f>T1019</f>
        <v>0</v>
      </c>
      <c r="X1019" s="342"/>
      <c r="Y1019" s="342"/>
      <c r="Z1019" s="342"/>
    </row>
    <row r="1020" spans="1:26" ht="15" customHeight="1">
      <c r="A1020" s="153">
        <v>1010</v>
      </c>
      <c r="B1020" s="153">
        <f t="shared" si="359"/>
        <v>6</v>
      </c>
      <c r="C1020" s="154">
        <v>663232</v>
      </c>
      <c r="D1020" s="154" t="s">
        <v>1421</v>
      </c>
      <c r="F1020" s="158" t="s">
        <v>176</v>
      </c>
      <c r="G1020" s="158"/>
      <c r="H1020" s="158" t="s">
        <v>176</v>
      </c>
      <c r="I1020" s="158" t="s">
        <v>176</v>
      </c>
      <c r="J1020" s="165">
        <v>663232</v>
      </c>
      <c r="K1020" s="158" t="s">
        <v>176</v>
      </c>
      <c r="L1020" s="158" t="s">
        <v>176</v>
      </c>
      <c r="M1020" s="158" t="s">
        <v>176</v>
      </c>
      <c r="N1020" s="158"/>
      <c r="O1020" s="165" t="s">
        <v>424</v>
      </c>
      <c r="P1020" s="160"/>
      <c r="R1020" s="161">
        <f>P1020-R1021-R1022-R1023-R1024-R1025-R1026-R1027-R1028-R1029-R1030-R1031</f>
        <v>0</v>
      </c>
      <c r="S1020" s="153" t="s">
        <v>176</v>
      </c>
      <c r="T1020" s="160"/>
      <c r="V1020" s="161">
        <f>T1020+V1021+V1027+V1031</f>
        <v>0</v>
      </c>
      <c r="X1020" s="342"/>
      <c r="Y1020" s="342"/>
      <c r="Z1020" s="342"/>
    </row>
    <row r="1021" spans="1:26" ht="15" customHeight="1">
      <c r="A1021" s="153">
        <v>1011</v>
      </c>
      <c r="B1021" s="153">
        <f t="shared" si="359"/>
        <v>7</v>
      </c>
      <c r="C1021" s="154">
        <v>6632321</v>
      </c>
      <c r="D1021" s="154" t="s">
        <v>1421</v>
      </c>
      <c r="F1021" s="158" t="s">
        <v>176</v>
      </c>
      <c r="G1021" s="158"/>
      <c r="H1021" s="158" t="s">
        <v>176</v>
      </c>
      <c r="I1021" s="158" t="s">
        <v>176</v>
      </c>
      <c r="J1021" s="158" t="s">
        <v>176</v>
      </c>
      <c r="K1021" s="166">
        <v>6632321</v>
      </c>
      <c r="L1021" s="158" t="s">
        <v>176</v>
      </c>
      <c r="M1021" s="158" t="s">
        <v>176</v>
      </c>
      <c r="N1021" s="158"/>
      <c r="O1021" s="166" t="s">
        <v>690</v>
      </c>
      <c r="P1021" s="160"/>
      <c r="R1021" s="161">
        <f>P1021-R1022-R1023-R1024-R1025-R1026</f>
        <v>0</v>
      </c>
      <c r="S1021" s="153" t="s">
        <v>176</v>
      </c>
      <c r="T1021" s="160"/>
      <c r="V1021" s="161">
        <f>T1021+V1022+V1023+V1024+V1025+V1026</f>
        <v>0</v>
      </c>
      <c r="X1021" s="342"/>
      <c r="Y1021" s="342"/>
      <c r="Z1021" s="342"/>
    </row>
    <row r="1022" spans="1:26" ht="15" customHeight="1">
      <c r="A1022" s="153">
        <v>1012</v>
      </c>
      <c r="B1022" s="153">
        <f t="shared" si="359"/>
        <v>8</v>
      </c>
      <c r="C1022" s="154">
        <v>66323211</v>
      </c>
      <c r="D1022" s="154" t="s">
        <v>1421</v>
      </c>
      <c r="F1022" s="158" t="s">
        <v>176</v>
      </c>
      <c r="G1022" s="158"/>
      <c r="H1022" s="158" t="s">
        <v>176</v>
      </c>
      <c r="I1022" s="158" t="s">
        <v>176</v>
      </c>
      <c r="J1022" s="158" t="s">
        <v>176</v>
      </c>
      <c r="K1022" s="158" t="s">
        <v>176</v>
      </c>
      <c r="L1022" s="167">
        <v>66323211</v>
      </c>
      <c r="M1022" s="158" t="s">
        <v>176</v>
      </c>
      <c r="N1022" s="158"/>
      <c r="O1022" s="167" t="s">
        <v>691</v>
      </c>
      <c r="P1022" s="160"/>
      <c r="R1022" s="161">
        <f t="shared" ref="R1022:R1026" si="376">P1022</f>
        <v>0</v>
      </c>
      <c r="S1022" s="153" t="s">
        <v>176</v>
      </c>
      <c r="T1022" s="160"/>
      <c r="V1022" s="161">
        <f t="shared" ref="V1022:V1026" si="377">T1022</f>
        <v>0</v>
      </c>
      <c r="X1022" s="342"/>
      <c r="Y1022" s="342"/>
      <c r="Z1022" s="342"/>
    </row>
    <row r="1023" spans="1:26" ht="15" customHeight="1">
      <c r="A1023" s="153">
        <v>1013</v>
      </c>
      <c r="B1023" s="153">
        <f t="shared" si="359"/>
        <v>8</v>
      </c>
      <c r="C1023" s="154">
        <v>66323212</v>
      </c>
      <c r="D1023" s="154" t="s">
        <v>1421</v>
      </c>
      <c r="F1023" s="158" t="s">
        <v>176</v>
      </c>
      <c r="G1023" s="158"/>
      <c r="H1023" s="158" t="s">
        <v>176</v>
      </c>
      <c r="I1023" s="158" t="s">
        <v>176</v>
      </c>
      <c r="J1023" s="158" t="s">
        <v>176</v>
      </c>
      <c r="K1023" s="158" t="s">
        <v>176</v>
      </c>
      <c r="L1023" s="167">
        <v>66323212</v>
      </c>
      <c r="M1023" s="158" t="s">
        <v>176</v>
      </c>
      <c r="N1023" s="158"/>
      <c r="O1023" s="167" t="s">
        <v>692</v>
      </c>
      <c r="P1023" s="160"/>
      <c r="R1023" s="161">
        <f t="shared" si="376"/>
        <v>0</v>
      </c>
      <c r="S1023" s="153" t="s">
        <v>176</v>
      </c>
      <c r="T1023" s="160"/>
      <c r="V1023" s="161">
        <f t="shared" si="377"/>
        <v>0</v>
      </c>
      <c r="X1023" s="342"/>
      <c r="Y1023" s="342"/>
      <c r="Z1023" s="342"/>
    </row>
    <row r="1024" spans="1:26" ht="15" customHeight="1">
      <c r="A1024" s="153">
        <v>1014</v>
      </c>
      <c r="B1024" s="153">
        <f t="shared" si="359"/>
        <v>8</v>
      </c>
      <c r="C1024" s="154">
        <v>66323213</v>
      </c>
      <c r="D1024" s="154" t="s">
        <v>1421</v>
      </c>
      <c r="F1024" s="158" t="s">
        <v>176</v>
      </c>
      <c r="G1024" s="158"/>
      <c r="H1024" s="158" t="s">
        <v>176</v>
      </c>
      <c r="I1024" s="158" t="s">
        <v>176</v>
      </c>
      <c r="J1024" s="158" t="s">
        <v>176</v>
      </c>
      <c r="K1024" s="158" t="s">
        <v>176</v>
      </c>
      <c r="L1024" s="167">
        <v>66323213</v>
      </c>
      <c r="M1024" s="158" t="s">
        <v>176</v>
      </c>
      <c r="N1024" s="158"/>
      <c r="O1024" s="167" t="s">
        <v>693</v>
      </c>
      <c r="P1024" s="160"/>
      <c r="R1024" s="161">
        <f t="shared" si="376"/>
        <v>0</v>
      </c>
      <c r="S1024" s="153" t="s">
        <v>176</v>
      </c>
      <c r="T1024" s="160"/>
      <c r="V1024" s="161">
        <f t="shared" si="377"/>
        <v>0</v>
      </c>
      <c r="X1024" s="342"/>
      <c r="Y1024" s="342"/>
      <c r="Z1024" s="342"/>
    </row>
    <row r="1025" spans="1:26" ht="15" customHeight="1">
      <c r="A1025" s="153">
        <v>1015</v>
      </c>
      <c r="B1025" s="153">
        <f t="shared" si="359"/>
        <v>8</v>
      </c>
      <c r="C1025" s="154">
        <v>66323214</v>
      </c>
      <c r="D1025" s="154" t="s">
        <v>1421</v>
      </c>
      <c r="F1025" s="158" t="s">
        <v>176</v>
      </c>
      <c r="G1025" s="158"/>
      <c r="H1025" s="158" t="s">
        <v>176</v>
      </c>
      <c r="I1025" s="158" t="s">
        <v>176</v>
      </c>
      <c r="J1025" s="158" t="s">
        <v>176</v>
      </c>
      <c r="K1025" s="158" t="s">
        <v>176</v>
      </c>
      <c r="L1025" s="167">
        <v>66323214</v>
      </c>
      <c r="M1025" s="158" t="s">
        <v>176</v>
      </c>
      <c r="N1025" s="158"/>
      <c r="O1025" s="167" t="s">
        <v>694</v>
      </c>
      <c r="P1025" s="160"/>
      <c r="R1025" s="161">
        <f t="shared" si="376"/>
        <v>0</v>
      </c>
      <c r="S1025" s="153" t="s">
        <v>176</v>
      </c>
      <c r="T1025" s="160"/>
      <c r="V1025" s="161">
        <f t="shared" si="377"/>
        <v>0</v>
      </c>
      <c r="X1025" s="342"/>
      <c r="Y1025" s="342"/>
      <c r="Z1025" s="342"/>
    </row>
    <row r="1026" spans="1:26" ht="15" customHeight="1">
      <c r="A1026" s="153">
        <v>1016</v>
      </c>
      <c r="B1026" s="153">
        <f t="shared" si="359"/>
        <v>8</v>
      </c>
      <c r="C1026" s="154">
        <v>66323218</v>
      </c>
      <c r="D1026" s="154" t="s">
        <v>1421</v>
      </c>
      <c r="F1026" s="158" t="s">
        <v>176</v>
      </c>
      <c r="G1026" s="158"/>
      <c r="H1026" s="158" t="s">
        <v>176</v>
      </c>
      <c r="I1026" s="158" t="s">
        <v>176</v>
      </c>
      <c r="J1026" s="158" t="s">
        <v>176</v>
      </c>
      <c r="K1026" s="158" t="s">
        <v>176</v>
      </c>
      <c r="L1026" s="167">
        <v>66323218</v>
      </c>
      <c r="M1026" s="158" t="s">
        <v>176</v>
      </c>
      <c r="N1026" s="158"/>
      <c r="O1026" s="167" t="s">
        <v>695</v>
      </c>
      <c r="P1026" s="160"/>
      <c r="R1026" s="161">
        <f t="shared" si="376"/>
        <v>0</v>
      </c>
      <c r="S1026" s="153" t="s">
        <v>176</v>
      </c>
      <c r="T1026" s="160"/>
      <c r="V1026" s="161">
        <f t="shared" si="377"/>
        <v>0</v>
      </c>
      <c r="X1026" s="342"/>
      <c r="Y1026" s="342"/>
      <c r="Z1026" s="342"/>
    </row>
    <row r="1027" spans="1:26" ht="15" customHeight="1">
      <c r="A1027" s="153">
        <v>1017</v>
      </c>
      <c r="B1027" s="153">
        <f t="shared" si="359"/>
        <v>7</v>
      </c>
      <c r="C1027" s="154">
        <v>6632322</v>
      </c>
      <c r="D1027" s="154" t="s">
        <v>1421</v>
      </c>
      <c r="F1027" s="158" t="s">
        <v>176</v>
      </c>
      <c r="G1027" s="158"/>
      <c r="H1027" s="158" t="s">
        <v>176</v>
      </c>
      <c r="I1027" s="158" t="s">
        <v>176</v>
      </c>
      <c r="J1027" s="158" t="s">
        <v>176</v>
      </c>
      <c r="K1027" s="166">
        <v>6632322</v>
      </c>
      <c r="L1027" s="158" t="s">
        <v>176</v>
      </c>
      <c r="M1027" s="158" t="s">
        <v>176</v>
      </c>
      <c r="N1027" s="158"/>
      <c r="O1027" s="166" t="s">
        <v>696</v>
      </c>
      <c r="P1027" s="160"/>
      <c r="R1027" s="161">
        <f>P1027-R1028-R1029-R1030</f>
        <v>0</v>
      </c>
      <c r="S1027" s="153" t="s">
        <v>176</v>
      </c>
      <c r="T1027" s="160"/>
      <c r="V1027" s="161">
        <f>T1027+V1028+V1029+V1030</f>
        <v>0</v>
      </c>
      <c r="X1027" s="342"/>
      <c r="Y1027" s="342"/>
      <c r="Z1027" s="342"/>
    </row>
    <row r="1028" spans="1:26" ht="15" customHeight="1">
      <c r="A1028" s="153">
        <v>1018</v>
      </c>
      <c r="B1028" s="153">
        <f t="shared" si="359"/>
        <v>8</v>
      </c>
      <c r="C1028" s="154">
        <v>66323221</v>
      </c>
      <c r="D1028" s="154" t="s">
        <v>1421</v>
      </c>
      <c r="F1028" s="158" t="s">
        <v>176</v>
      </c>
      <c r="G1028" s="158"/>
      <c r="H1028" s="158" t="s">
        <v>176</v>
      </c>
      <c r="I1028" s="158" t="s">
        <v>176</v>
      </c>
      <c r="J1028" s="158" t="s">
        <v>176</v>
      </c>
      <c r="K1028" s="158" t="s">
        <v>176</v>
      </c>
      <c r="L1028" s="167">
        <v>66323221</v>
      </c>
      <c r="M1028" s="158" t="s">
        <v>176</v>
      </c>
      <c r="N1028" s="158"/>
      <c r="O1028" s="167" t="s">
        <v>697</v>
      </c>
      <c r="P1028" s="160"/>
      <c r="R1028" s="161">
        <f t="shared" ref="R1028:R1030" si="378">P1028</f>
        <v>0</v>
      </c>
      <c r="S1028" s="153" t="s">
        <v>176</v>
      </c>
      <c r="T1028" s="160"/>
      <c r="V1028" s="161">
        <f t="shared" ref="V1028:V1030" si="379">T1028</f>
        <v>0</v>
      </c>
      <c r="X1028" s="342"/>
      <c r="Y1028" s="342"/>
      <c r="Z1028" s="342"/>
    </row>
    <row r="1029" spans="1:26" ht="15" customHeight="1">
      <c r="A1029" s="153">
        <v>1019</v>
      </c>
      <c r="B1029" s="153">
        <f t="shared" si="359"/>
        <v>8</v>
      </c>
      <c r="C1029" s="154">
        <v>66323222</v>
      </c>
      <c r="D1029" s="154" t="s">
        <v>1421</v>
      </c>
      <c r="F1029" s="158" t="s">
        <v>176</v>
      </c>
      <c r="G1029" s="158"/>
      <c r="H1029" s="158" t="s">
        <v>176</v>
      </c>
      <c r="I1029" s="158" t="s">
        <v>176</v>
      </c>
      <c r="J1029" s="158" t="s">
        <v>176</v>
      </c>
      <c r="K1029" s="158" t="s">
        <v>176</v>
      </c>
      <c r="L1029" s="167">
        <v>66323222</v>
      </c>
      <c r="M1029" s="158" t="s">
        <v>176</v>
      </c>
      <c r="N1029" s="158"/>
      <c r="O1029" s="167" t="s">
        <v>698</v>
      </c>
      <c r="P1029" s="160"/>
      <c r="R1029" s="161">
        <f t="shared" si="378"/>
        <v>0</v>
      </c>
      <c r="S1029" s="153" t="s">
        <v>176</v>
      </c>
      <c r="T1029" s="160"/>
      <c r="V1029" s="161">
        <f t="shared" si="379"/>
        <v>0</v>
      </c>
      <c r="X1029" s="342"/>
      <c r="Y1029" s="342"/>
      <c r="Z1029" s="342"/>
    </row>
    <row r="1030" spans="1:26" ht="15" customHeight="1">
      <c r="A1030" s="153">
        <v>1020</v>
      </c>
      <c r="B1030" s="153">
        <f t="shared" si="359"/>
        <v>8</v>
      </c>
      <c r="C1030" s="154">
        <v>66323228</v>
      </c>
      <c r="D1030" s="154" t="s">
        <v>1421</v>
      </c>
      <c r="F1030" s="158" t="s">
        <v>176</v>
      </c>
      <c r="G1030" s="158"/>
      <c r="H1030" s="158" t="s">
        <v>176</v>
      </c>
      <c r="I1030" s="158" t="s">
        <v>176</v>
      </c>
      <c r="J1030" s="158" t="s">
        <v>176</v>
      </c>
      <c r="K1030" s="158" t="s">
        <v>176</v>
      </c>
      <c r="L1030" s="167">
        <v>66323228</v>
      </c>
      <c r="M1030" s="158" t="s">
        <v>176</v>
      </c>
      <c r="N1030" s="158"/>
      <c r="O1030" s="167" t="s">
        <v>699</v>
      </c>
      <c r="P1030" s="160"/>
      <c r="R1030" s="161">
        <f t="shared" si="378"/>
        <v>0</v>
      </c>
      <c r="S1030" s="153" t="s">
        <v>176</v>
      </c>
      <c r="T1030" s="160"/>
      <c r="V1030" s="161">
        <f t="shared" si="379"/>
        <v>0</v>
      </c>
      <c r="X1030" s="342"/>
      <c r="Y1030" s="342"/>
      <c r="Z1030" s="342"/>
    </row>
    <row r="1031" spans="1:26" ht="15" customHeight="1">
      <c r="A1031" s="153">
        <v>1021</v>
      </c>
      <c r="B1031" s="153">
        <f t="shared" si="359"/>
        <v>7</v>
      </c>
      <c r="C1031" s="154">
        <v>6632328</v>
      </c>
      <c r="D1031" s="154" t="s">
        <v>1421</v>
      </c>
      <c r="F1031" s="158" t="s">
        <v>176</v>
      </c>
      <c r="G1031" s="158"/>
      <c r="H1031" s="158" t="s">
        <v>176</v>
      </c>
      <c r="I1031" s="158" t="s">
        <v>176</v>
      </c>
      <c r="J1031" s="158" t="s">
        <v>176</v>
      </c>
      <c r="K1031" s="166">
        <v>6632328</v>
      </c>
      <c r="L1031" s="158" t="s">
        <v>176</v>
      </c>
      <c r="M1031" s="158" t="s">
        <v>176</v>
      </c>
      <c r="N1031" s="158" t="s">
        <v>1423</v>
      </c>
      <c r="O1031" s="166" t="s">
        <v>700</v>
      </c>
      <c r="P1031" s="160"/>
      <c r="R1031" s="161">
        <f>P1031</f>
        <v>0</v>
      </c>
      <c r="S1031" s="153" t="s">
        <v>176</v>
      </c>
      <c r="T1031" s="160"/>
      <c r="V1031" s="161">
        <f>T1031</f>
        <v>0</v>
      </c>
      <c r="X1031" s="343"/>
      <c r="Y1031" s="344"/>
      <c r="Z1031" s="345"/>
    </row>
    <row r="1032" spans="1:26" ht="15" customHeight="1">
      <c r="A1032" s="153">
        <v>1022</v>
      </c>
      <c r="B1032" s="153">
        <f t="shared" si="359"/>
        <v>6</v>
      </c>
      <c r="C1032" s="154">
        <v>663233</v>
      </c>
      <c r="D1032" s="154" t="s">
        <v>1421</v>
      </c>
      <c r="F1032" s="158" t="s">
        <v>176</v>
      </c>
      <c r="G1032" s="158"/>
      <c r="H1032" s="158" t="s">
        <v>176</v>
      </c>
      <c r="I1032" s="158" t="s">
        <v>176</v>
      </c>
      <c r="J1032" s="165">
        <v>663233</v>
      </c>
      <c r="K1032" s="158" t="s">
        <v>176</v>
      </c>
      <c r="L1032" s="158" t="s">
        <v>176</v>
      </c>
      <c r="M1032" s="158" t="s">
        <v>176</v>
      </c>
      <c r="N1032" s="158"/>
      <c r="O1032" s="165" t="s">
        <v>324</v>
      </c>
      <c r="P1032" s="160"/>
      <c r="R1032" s="161">
        <f>P1032</f>
        <v>0</v>
      </c>
      <c r="S1032" s="153" t="s">
        <v>176</v>
      </c>
      <c r="T1032" s="160"/>
      <c r="V1032" s="161">
        <f>T1032</f>
        <v>0</v>
      </c>
      <c r="X1032" s="342"/>
      <c r="Y1032" s="342"/>
      <c r="Z1032" s="342"/>
    </row>
    <row r="1033" spans="1:26" ht="15" customHeight="1">
      <c r="A1033" s="153">
        <v>1023</v>
      </c>
      <c r="B1033" s="153">
        <f t="shared" si="359"/>
        <v>6</v>
      </c>
      <c r="C1033" s="154">
        <v>663234</v>
      </c>
      <c r="D1033" s="154" t="s">
        <v>1421</v>
      </c>
      <c r="F1033" s="158" t="s">
        <v>176</v>
      </c>
      <c r="G1033" s="158"/>
      <c r="H1033" s="158" t="s">
        <v>176</v>
      </c>
      <c r="I1033" s="158" t="s">
        <v>176</v>
      </c>
      <c r="J1033" s="165">
        <v>663234</v>
      </c>
      <c r="K1033" s="158" t="s">
        <v>176</v>
      </c>
      <c r="L1033" s="158" t="s">
        <v>176</v>
      </c>
      <c r="M1033" s="158" t="s">
        <v>176</v>
      </c>
      <c r="N1033" s="158" t="s">
        <v>1423</v>
      </c>
      <c r="O1033" s="165" t="s">
        <v>325</v>
      </c>
      <c r="P1033" s="160"/>
      <c r="R1033" s="161">
        <f>P1033-R1034-R1035-R1036</f>
        <v>0</v>
      </c>
      <c r="S1033" s="153" t="s">
        <v>176</v>
      </c>
      <c r="T1033" s="160"/>
      <c r="V1033" s="161">
        <f>T1033+V1034+V1035+V1036</f>
        <v>0</v>
      </c>
      <c r="X1033" s="343"/>
      <c r="Y1033" s="344"/>
      <c r="Z1033" s="345"/>
    </row>
    <row r="1034" spans="1:26" ht="15" hidden="1" customHeight="1">
      <c r="A1034" s="153">
        <v>1024</v>
      </c>
      <c r="B1034" s="153">
        <f t="shared" si="359"/>
        <v>7</v>
      </c>
      <c r="C1034" s="154">
        <v>6632341</v>
      </c>
      <c r="F1034" s="158" t="s">
        <v>176</v>
      </c>
      <c r="G1034" s="158"/>
      <c r="H1034" s="158" t="s">
        <v>176</v>
      </c>
      <c r="I1034" s="158" t="s">
        <v>176</v>
      </c>
      <c r="J1034" s="158" t="s">
        <v>176</v>
      </c>
      <c r="K1034" s="166">
        <v>6632341</v>
      </c>
      <c r="L1034" s="158" t="s">
        <v>176</v>
      </c>
      <c r="M1034" s="158" t="s">
        <v>176</v>
      </c>
      <c r="N1034" s="158" t="s">
        <v>1422</v>
      </c>
      <c r="O1034" s="166" t="s">
        <v>325</v>
      </c>
      <c r="P1034" s="170"/>
      <c r="R1034" s="161">
        <f t="shared" ref="R1034:R1036" si="380">P1034</f>
        <v>0</v>
      </c>
      <c r="S1034" s="153" t="s">
        <v>176</v>
      </c>
      <c r="T1034" s="170"/>
      <c r="V1034" s="161">
        <f t="shared" ref="V1034:V1036" si="381">T1034</f>
        <v>0</v>
      </c>
      <c r="X1034" s="342"/>
      <c r="Y1034" s="342"/>
      <c r="Z1034" s="342"/>
    </row>
    <row r="1035" spans="1:26" ht="15" hidden="1" customHeight="1">
      <c r="A1035" s="153">
        <v>1025</v>
      </c>
      <c r="B1035" s="153">
        <f t="shared" si="359"/>
        <v>7</v>
      </c>
      <c r="C1035" s="154">
        <v>6632342</v>
      </c>
      <c r="F1035" s="158" t="s">
        <v>176</v>
      </c>
      <c r="G1035" s="158"/>
      <c r="H1035" s="158" t="s">
        <v>176</v>
      </c>
      <c r="I1035" s="158" t="s">
        <v>176</v>
      </c>
      <c r="J1035" s="158" t="s">
        <v>176</v>
      </c>
      <c r="K1035" s="166">
        <v>6632342</v>
      </c>
      <c r="L1035" s="158" t="s">
        <v>176</v>
      </c>
      <c r="M1035" s="158" t="s">
        <v>176</v>
      </c>
      <c r="N1035" s="158" t="s">
        <v>1422</v>
      </c>
      <c r="O1035" s="166" t="s">
        <v>701</v>
      </c>
      <c r="P1035" s="170"/>
      <c r="R1035" s="161">
        <f t="shared" si="380"/>
        <v>0</v>
      </c>
      <c r="S1035" s="153" t="s">
        <v>176</v>
      </c>
      <c r="T1035" s="170"/>
      <c r="V1035" s="161">
        <f t="shared" si="381"/>
        <v>0</v>
      </c>
      <c r="X1035" s="342"/>
      <c r="Y1035" s="342"/>
      <c r="Z1035" s="342"/>
    </row>
    <row r="1036" spans="1:26" ht="15" hidden="1" customHeight="1">
      <c r="A1036" s="153">
        <v>1026</v>
      </c>
      <c r="B1036" s="153">
        <f t="shared" ref="B1036:B1099" si="382">LEN(C1036)</f>
        <v>7</v>
      </c>
      <c r="C1036" s="154">
        <v>6632348</v>
      </c>
      <c r="F1036" s="158" t="s">
        <v>176</v>
      </c>
      <c r="G1036" s="158"/>
      <c r="H1036" s="158" t="s">
        <v>176</v>
      </c>
      <c r="I1036" s="158" t="s">
        <v>176</v>
      </c>
      <c r="J1036" s="158" t="s">
        <v>176</v>
      </c>
      <c r="K1036" s="166">
        <v>6632348</v>
      </c>
      <c r="L1036" s="158" t="s">
        <v>176</v>
      </c>
      <c r="M1036" s="158" t="s">
        <v>176</v>
      </c>
      <c r="N1036" s="158" t="s">
        <v>1422</v>
      </c>
      <c r="O1036" s="166" t="s">
        <v>702</v>
      </c>
      <c r="P1036" s="170"/>
      <c r="R1036" s="161">
        <f t="shared" si="380"/>
        <v>0</v>
      </c>
      <c r="S1036" s="153" t="s">
        <v>176</v>
      </c>
      <c r="T1036" s="170"/>
      <c r="V1036" s="161">
        <f t="shared" si="381"/>
        <v>0</v>
      </c>
      <c r="X1036" s="342"/>
      <c r="Y1036" s="342"/>
      <c r="Z1036" s="342"/>
    </row>
    <row r="1037" spans="1:26" ht="15" customHeight="1">
      <c r="A1037" s="153">
        <v>1027</v>
      </c>
      <c r="B1037" s="153">
        <f t="shared" si="382"/>
        <v>6</v>
      </c>
      <c r="C1037" s="154">
        <v>663235</v>
      </c>
      <c r="D1037" s="154" t="s">
        <v>1421</v>
      </c>
      <c r="F1037" s="158" t="s">
        <v>176</v>
      </c>
      <c r="G1037" s="158"/>
      <c r="H1037" s="158" t="s">
        <v>176</v>
      </c>
      <c r="I1037" s="158" t="s">
        <v>176</v>
      </c>
      <c r="J1037" s="165">
        <v>663235</v>
      </c>
      <c r="K1037" s="158" t="s">
        <v>176</v>
      </c>
      <c r="L1037" s="158" t="s">
        <v>176</v>
      </c>
      <c r="M1037" s="158" t="s">
        <v>176</v>
      </c>
      <c r="N1037" s="158" t="s">
        <v>1423</v>
      </c>
      <c r="O1037" s="165" t="s">
        <v>703</v>
      </c>
      <c r="P1037" s="160"/>
      <c r="R1037" s="161">
        <f>P1037</f>
        <v>0</v>
      </c>
      <c r="S1037" s="153" t="s">
        <v>176</v>
      </c>
      <c r="T1037" s="160"/>
      <c r="V1037" s="161">
        <f>T1037</f>
        <v>0</v>
      </c>
      <c r="X1037" s="343"/>
      <c r="Y1037" s="344"/>
      <c r="Z1037" s="345"/>
    </row>
    <row r="1038" spans="1:26" ht="15" customHeight="1">
      <c r="A1038" s="153">
        <v>1028</v>
      </c>
      <c r="B1038" s="153">
        <f t="shared" si="382"/>
        <v>6</v>
      </c>
      <c r="C1038" s="154">
        <v>663236</v>
      </c>
      <c r="D1038" s="154" t="s">
        <v>1421</v>
      </c>
      <c r="F1038" s="158" t="s">
        <v>176</v>
      </c>
      <c r="G1038" s="158"/>
      <c r="H1038" s="158" t="s">
        <v>176</v>
      </c>
      <c r="I1038" s="158" t="s">
        <v>176</v>
      </c>
      <c r="J1038" s="165">
        <v>663236</v>
      </c>
      <c r="K1038" s="158" t="s">
        <v>176</v>
      </c>
      <c r="L1038" s="158" t="s">
        <v>176</v>
      </c>
      <c r="M1038" s="158" t="s">
        <v>176</v>
      </c>
      <c r="N1038" s="158"/>
      <c r="O1038" s="165" t="s">
        <v>704</v>
      </c>
      <c r="P1038" s="160"/>
      <c r="R1038" s="161">
        <f t="shared" ref="R1038:R1040" si="383">P1038</f>
        <v>0</v>
      </c>
      <c r="S1038" s="153" t="s">
        <v>176</v>
      </c>
      <c r="T1038" s="160"/>
      <c r="V1038" s="161">
        <f t="shared" ref="V1038:V1040" si="384">T1038</f>
        <v>0</v>
      </c>
      <c r="X1038" s="342"/>
      <c r="Y1038" s="342"/>
      <c r="Z1038" s="342"/>
    </row>
    <row r="1039" spans="1:26" ht="15" customHeight="1">
      <c r="A1039" s="153">
        <v>1029</v>
      </c>
      <c r="B1039" s="153">
        <f t="shared" si="382"/>
        <v>6</v>
      </c>
      <c r="C1039" s="154">
        <v>663237</v>
      </c>
      <c r="D1039" s="154" t="s">
        <v>1421</v>
      </c>
      <c r="F1039" s="158" t="s">
        <v>176</v>
      </c>
      <c r="G1039" s="158"/>
      <c r="H1039" s="158" t="s">
        <v>176</v>
      </c>
      <c r="I1039" s="158" t="s">
        <v>176</v>
      </c>
      <c r="J1039" s="165">
        <v>663237</v>
      </c>
      <c r="K1039" s="158" t="s">
        <v>176</v>
      </c>
      <c r="L1039" s="158" t="s">
        <v>176</v>
      </c>
      <c r="M1039" s="158" t="s">
        <v>176</v>
      </c>
      <c r="N1039" s="158"/>
      <c r="O1039" s="165" t="s">
        <v>232</v>
      </c>
      <c r="P1039" s="160"/>
      <c r="R1039" s="161">
        <f t="shared" si="383"/>
        <v>0</v>
      </c>
      <c r="S1039" s="153" t="s">
        <v>176</v>
      </c>
      <c r="T1039" s="160"/>
      <c r="V1039" s="161">
        <f t="shared" si="384"/>
        <v>0</v>
      </c>
      <c r="X1039" s="342"/>
      <c r="Y1039" s="342"/>
      <c r="Z1039" s="342"/>
    </row>
    <row r="1040" spans="1:26" ht="15" customHeight="1">
      <c r="A1040" s="153">
        <v>1030</v>
      </c>
      <c r="B1040" s="153">
        <f t="shared" si="382"/>
        <v>6</v>
      </c>
      <c r="C1040" s="154">
        <v>663238</v>
      </c>
      <c r="D1040" s="154" t="s">
        <v>1421</v>
      </c>
      <c r="F1040" s="158" t="s">
        <v>176</v>
      </c>
      <c r="G1040" s="158"/>
      <c r="H1040" s="158" t="s">
        <v>176</v>
      </c>
      <c r="I1040" s="158" t="s">
        <v>176</v>
      </c>
      <c r="J1040" s="165">
        <v>663238</v>
      </c>
      <c r="K1040" s="158" t="s">
        <v>176</v>
      </c>
      <c r="L1040" s="158" t="s">
        <v>176</v>
      </c>
      <c r="M1040" s="158" t="s">
        <v>176</v>
      </c>
      <c r="N1040" s="158" t="s">
        <v>1423</v>
      </c>
      <c r="O1040" s="165" t="s">
        <v>329</v>
      </c>
      <c r="P1040" s="160"/>
      <c r="R1040" s="161">
        <f t="shared" si="383"/>
        <v>0</v>
      </c>
      <c r="S1040" s="153" t="s">
        <v>176</v>
      </c>
      <c r="T1040" s="160"/>
      <c r="V1040" s="161">
        <f t="shared" si="384"/>
        <v>0</v>
      </c>
      <c r="X1040" s="343"/>
      <c r="Y1040" s="344"/>
      <c r="Z1040" s="345"/>
    </row>
    <row r="1041" spans="1:26" ht="15" customHeight="1">
      <c r="A1041" s="153">
        <v>1031</v>
      </c>
      <c r="B1041" s="153">
        <f t="shared" si="382"/>
        <v>5</v>
      </c>
      <c r="C1041" s="154">
        <v>66324</v>
      </c>
      <c r="D1041" s="154" t="s">
        <v>1421</v>
      </c>
      <c r="F1041" s="158" t="s">
        <v>176</v>
      </c>
      <c r="G1041" s="158"/>
      <c r="H1041" s="158" t="s">
        <v>176</v>
      </c>
      <c r="I1041" s="163">
        <v>66324</v>
      </c>
      <c r="J1041" s="158" t="s">
        <v>176</v>
      </c>
      <c r="K1041" s="158" t="s">
        <v>176</v>
      </c>
      <c r="L1041" s="158" t="s">
        <v>176</v>
      </c>
      <c r="M1041" s="158" t="s">
        <v>176</v>
      </c>
      <c r="N1041" s="158"/>
      <c r="O1041" s="163" t="s">
        <v>705</v>
      </c>
      <c r="P1041" s="160"/>
      <c r="R1041" s="161">
        <f>P1041-R1042-R1043-R1044-R1045-R1046-R1047</f>
        <v>0</v>
      </c>
      <c r="S1041" s="153" t="s">
        <v>176</v>
      </c>
      <c r="T1041" s="160"/>
      <c r="V1041" s="161">
        <f>T1041+V1042+V1046+V1047</f>
        <v>0</v>
      </c>
      <c r="X1041" s="342"/>
      <c r="Y1041" s="342"/>
      <c r="Z1041" s="342"/>
    </row>
    <row r="1042" spans="1:26" ht="15" customHeight="1">
      <c r="A1042" s="153">
        <v>1032</v>
      </c>
      <c r="B1042" s="153">
        <f t="shared" si="382"/>
        <v>6</v>
      </c>
      <c r="C1042" s="154">
        <v>663241</v>
      </c>
      <c r="D1042" s="154" t="s">
        <v>1421</v>
      </c>
      <c r="F1042" s="158" t="s">
        <v>176</v>
      </c>
      <c r="G1042" s="158"/>
      <c r="H1042" s="158" t="s">
        <v>176</v>
      </c>
      <c r="I1042" s="158" t="s">
        <v>176</v>
      </c>
      <c r="J1042" s="165">
        <v>663241</v>
      </c>
      <c r="K1042" s="158" t="s">
        <v>176</v>
      </c>
      <c r="L1042" s="158" t="s">
        <v>176</v>
      </c>
      <c r="M1042" s="158" t="s">
        <v>176</v>
      </c>
      <c r="N1042" s="158"/>
      <c r="O1042" s="165" t="s">
        <v>648</v>
      </c>
      <c r="P1042" s="160"/>
      <c r="R1042" s="161">
        <f>P1042-R1043-R1044-R1045</f>
        <v>0</v>
      </c>
      <c r="S1042" s="153" t="s">
        <v>176</v>
      </c>
      <c r="T1042" s="160"/>
      <c r="V1042" s="161">
        <f>T1042+V1043+V1044+V1045</f>
        <v>0</v>
      </c>
      <c r="X1042" s="342"/>
      <c r="Y1042" s="342"/>
      <c r="Z1042" s="342"/>
    </row>
    <row r="1043" spans="1:26" ht="15" hidden="1" customHeight="1">
      <c r="A1043" s="153">
        <v>1033</v>
      </c>
      <c r="B1043" s="153">
        <f t="shared" si="382"/>
        <v>7</v>
      </c>
      <c r="C1043" s="154">
        <v>6632411</v>
      </c>
      <c r="F1043" s="158" t="s">
        <v>176</v>
      </c>
      <c r="G1043" s="158"/>
      <c r="H1043" s="158" t="s">
        <v>176</v>
      </c>
      <c r="I1043" s="158" t="s">
        <v>176</v>
      </c>
      <c r="J1043" s="158" t="s">
        <v>176</v>
      </c>
      <c r="K1043" s="166">
        <v>6632411</v>
      </c>
      <c r="L1043" s="158" t="s">
        <v>176</v>
      </c>
      <c r="M1043" s="158" t="s">
        <v>176</v>
      </c>
      <c r="N1043" s="158" t="s">
        <v>1422</v>
      </c>
      <c r="O1043" s="166" t="s">
        <v>236</v>
      </c>
      <c r="P1043" s="170"/>
      <c r="R1043" s="161">
        <f t="shared" ref="R1043:R1045" si="385">P1043</f>
        <v>0</v>
      </c>
      <c r="S1043" s="153" t="s">
        <v>176</v>
      </c>
      <c r="T1043" s="170"/>
      <c r="V1043" s="161">
        <f t="shared" ref="V1043:V1045" si="386">T1043</f>
        <v>0</v>
      </c>
      <c r="X1043" s="342"/>
      <c r="Y1043" s="342"/>
      <c r="Z1043" s="342"/>
    </row>
    <row r="1044" spans="1:26" ht="15" hidden="1" customHeight="1">
      <c r="A1044" s="153">
        <v>1034</v>
      </c>
      <c r="B1044" s="153">
        <f t="shared" si="382"/>
        <v>7</v>
      </c>
      <c r="C1044" s="154">
        <v>6632412</v>
      </c>
      <c r="F1044" s="158" t="s">
        <v>176</v>
      </c>
      <c r="G1044" s="158"/>
      <c r="H1044" s="158" t="s">
        <v>176</v>
      </c>
      <c r="I1044" s="158" t="s">
        <v>176</v>
      </c>
      <c r="J1044" s="158" t="s">
        <v>176</v>
      </c>
      <c r="K1044" s="166">
        <v>6632412</v>
      </c>
      <c r="L1044" s="158" t="s">
        <v>176</v>
      </c>
      <c r="M1044" s="158" t="s">
        <v>176</v>
      </c>
      <c r="N1044" s="158" t="s">
        <v>1422</v>
      </c>
      <c r="O1044" s="166" t="s">
        <v>649</v>
      </c>
      <c r="P1044" s="170"/>
      <c r="R1044" s="161">
        <f t="shared" si="385"/>
        <v>0</v>
      </c>
      <c r="S1044" s="153" t="s">
        <v>176</v>
      </c>
      <c r="T1044" s="170"/>
      <c r="V1044" s="161">
        <f t="shared" si="386"/>
        <v>0</v>
      </c>
      <c r="X1044" s="342"/>
      <c r="Y1044" s="342"/>
      <c r="Z1044" s="342"/>
    </row>
    <row r="1045" spans="1:26" ht="15" hidden="1" customHeight="1">
      <c r="A1045" s="153">
        <v>1035</v>
      </c>
      <c r="B1045" s="153">
        <f t="shared" si="382"/>
        <v>7</v>
      </c>
      <c r="C1045" s="154">
        <v>6632413</v>
      </c>
      <c r="F1045" s="158" t="s">
        <v>176</v>
      </c>
      <c r="G1045" s="158"/>
      <c r="H1045" s="158" t="s">
        <v>176</v>
      </c>
      <c r="I1045" s="158" t="s">
        <v>176</v>
      </c>
      <c r="J1045" s="158" t="s">
        <v>176</v>
      </c>
      <c r="K1045" s="166">
        <v>6632413</v>
      </c>
      <c r="L1045" s="158" t="s">
        <v>176</v>
      </c>
      <c r="M1045" s="158" t="s">
        <v>176</v>
      </c>
      <c r="N1045" s="158" t="s">
        <v>1422</v>
      </c>
      <c r="O1045" s="166" t="s">
        <v>658</v>
      </c>
      <c r="P1045" s="170"/>
      <c r="R1045" s="161">
        <f t="shared" si="385"/>
        <v>0</v>
      </c>
      <c r="S1045" s="153" t="s">
        <v>176</v>
      </c>
      <c r="T1045" s="170"/>
      <c r="V1045" s="161">
        <f t="shared" si="386"/>
        <v>0</v>
      </c>
      <c r="X1045" s="342"/>
      <c r="Y1045" s="342"/>
      <c r="Z1045" s="342"/>
    </row>
    <row r="1046" spans="1:26" ht="15" customHeight="1">
      <c r="A1046" s="153">
        <v>1036</v>
      </c>
      <c r="B1046" s="153">
        <f t="shared" si="382"/>
        <v>6</v>
      </c>
      <c r="C1046" s="154">
        <v>663242</v>
      </c>
      <c r="D1046" s="154" t="s">
        <v>1421</v>
      </c>
      <c r="F1046" s="158" t="s">
        <v>176</v>
      </c>
      <c r="G1046" s="158"/>
      <c r="H1046" s="158" t="s">
        <v>176</v>
      </c>
      <c r="I1046" s="158" t="s">
        <v>176</v>
      </c>
      <c r="J1046" s="165">
        <v>663242</v>
      </c>
      <c r="K1046" s="158" t="s">
        <v>176</v>
      </c>
      <c r="L1046" s="158" t="s">
        <v>176</v>
      </c>
      <c r="M1046" s="158" t="s">
        <v>176</v>
      </c>
      <c r="N1046" s="158"/>
      <c r="O1046" s="165" t="s">
        <v>320</v>
      </c>
      <c r="P1046" s="160"/>
      <c r="R1046" s="161">
        <f>P1046</f>
        <v>0</v>
      </c>
      <c r="S1046" s="153" t="s">
        <v>176</v>
      </c>
      <c r="T1046" s="160"/>
      <c r="V1046" s="161">
        <f>T1046</f>
        <v>0</v>
      </c>
      <c r="X1046" s="342"/>
      <c r="Y1046" s="342"/>
      <c r="Z1046" s="342"/>
    </row>
    <row r="1047" spans="1:26" ht="15" customHeight="1">
      <c r="A1047" s="153">
        <v>1037</v>
      </c>
      <c r="B1047" s="153">
        <f t="shared" si="382"/>
        <v>6</v>
      </c>
      <c r="C1047" s="154">
        <v>663243</v>
      </c>
      <c r="D1047" s="154" t="s">
        <v>1421</v>
      </c>
      <c r="F1047" s="158" t="s">
        <v>176</v>
      </c>
      <c r="G1047" s="158"/>
      <c r="H1047" s="158" t="s">
        <v>176</v>
      </c>
      <c r="I1047" s="158" t="s">
        <v>176</v>
      </c>
      <c r="J1047" s="165">
        <v>663243</v>
      </c>
      <c r="K1047" s="158" t="s">
        <v>176</v>
      </c>
      <c r="L1047" s="158" t="s">
        <v>176</v>
      </c>
      <c r="M1047" s="158" t="s">
        <v>176</v>
      </c>
      <c r="N1047" s="158"/>
      <c r="O1047" s="165" t="s">
        <v>688</v>
      </c>
      <c r="P1047" s="160"/>
      <c r="R1047" s="161">
        <f>P1047</f>
        <v>0</v>
      </c>
      <c r="S1047" s="153" t="s">
        <v>176</v>
      </c>
      <c r="T1047" s="160"/>
      <c r="V1047" s="161">
        <f>T1047</f>
        <v>0</v>
      </c>
      <c r="X1047" s="342"/>
      <c r="Y1047" s="342"/>
      <c r="Z1047" s="342"/>
    </row>
    <row r="1048" spans="1:26" ht="15" customHeight="1">
      <c r="A1048" s="153">
        <v>1038</v>
      </c>
      <c r="B1048" s="153">
        <f t="shared" si="382"/>
        <v>3</v>
      </c>
      <c r="C1048" s="154">
        <v>664</v>
      </c>
      <c r="D1048" s="154" t="s">
        <v>1421</v>
      </c>
      <c r="F1048" s="158" t="s">
        <v>176</v>
      </c>
      <c r="G1048" s="159">
        <v>664</v>
      </c>
      <c r="H1048" s="158" t="s">
        <v>176</v>
      </c>
      <c r="I1048" s="158" t="s">
        <v>176</v>
      </c>
      <c r="J1048" s="158" t="s">
        <v>176</v>
      </c>
      <c r="K1048" s="158" t="s">
        <v>176</v>
      </c>
      <c r="L1048" s="158" t="s">
        <v>176</v>
      </c>
      <c r="M1048" s="158" t="s">
        <v>176</v>
      </c>
      <c r="N1048" s="158"/>
      <c r="O1048" s="159" t="s">
        <v>953</v>
      </c>
      <c r="P1048" s="160"/>
      <c r="R1048" s="161">
        <f>P1048-SUM(R1049:R1063)</f>
        <v>0</v>
      </c>
      <c r="S1048" s="153" t="s">
        <v>176</v>
      </c>
      <c r="T1048" s="160"/>
      <c r="V1048" s="161">
        <f>T1048+V1049+V1050+V1051+V1052+V1053+V1054+V1055+V1056</f>
        <v>0</v>
      </c>
      <c r="X1048" s="342"/>
      <c r="Y1048" s="342"/>
      <c r="Z1048" s="342"/>
    </row>
    <row r="1049" spans="1:26" ht="15" hidden="1" customHeight="1">
      <c r="A1049" s="153">
        <v>1039</v>
      </c>
      <c r="B1049" s="153">
        <f t="shared" si="382"/>
        <v>4</v>
      </c>
      <c r="C1049" s="154">
        <v>6641</v>
      </c>
      <c r="F1049" s="158" t="s">
        <v>176</v>
      </c>
      <c r="G1049" s="158"/>
      <c r="H1049" s="162">
        <v>6641</v>
      </c>
      <c r="I1049" s="158" t="s">
        <v>176</v>
      </c>
      <c r="J1049" s="158" t="s">
        <v>176</v>
      </c>
      <c r="K1049" s="158" t="s">
        <v>176</v>
      </c>
      <c r="L1049" s="158" t="s">
        <v>176</v>
      </c>
      <c r="M1049" s="158" t="s">
        <v>176</v>
      </c>
      <c r="N1049" s="158" t="s">
        <v>1422</v>
      </c>
      <c r="O1049" s="162" t="s">
        <v>900</v>
      </c>
      <c r="P1049" s="170"/>
      <c r="R1049" s="171">
        <f>P1049</f>
        <v>0</v>
      </c>
      <c r="S1049" s="153" t="s">
        <v>176</v>
      </c>
      <c r="T1049" s="170"/>
      <c r="V1049" s="171">
        <f>T1049</f>
        <v>0</v>
      </c>
      <c r="X1049" s="342"/>
      <c r="Y1049" s="342"/>
      <c r="Z1049" s="342"/>
    </row>
    <row r="1050" spans="1:26" ht="15" hidden="1" customHeight="1">
      <c r="A1050" s="153">
        <v>1040</v>
      </c>
      <c r="B1050" s="153">
        <f t="shared" si="382"/>
        <v>4</v>
      </c>
      <c r="C1050" s="154">
        <v>6642</v>
      </c>
      <c r="F1050" s="158" t="s">
        <v>176</v>
      </c>
      <c r="G1050" s="158"/>
      <c r="H1050" s="162">
        <v>6642</v>
      </c>
      <c r="I1050" s="158" t="s">
        <v>176</v>
      </c>
      <c r="J1050" s="158" t="s">
        <v>176</v>
      </c>
      <c r="K1050" s="158" t="s">
        <v>176</v>
      </c>
      <c r="L1050" s="158" t="s">
        <v>176</v>
      </c>
      <c r="M1050" s="158" t="s">
        <v>176</v>
      </c>
      <c r="N1050" s="158" t="s">
        <v>1422</v>
      </c>
      <c r="O1050" s="162" t="s">
        <v>891</v>
      </c>
      <c r="P1050" s="170"/>
      <c r="R1050" s="171">
        <f t="shared" ref="R1050:R1055" si="387">P1050</f>
        <v>0</v>
      </c>
      <c r="S1050" s="153" t="s">
        <v>176</v>
      </c>
      <c r="T1050" s="170"/>
      <c r="V1050" s="171">
        <f t="shared" ref="V1050:V1055" si="388">T1050</f>
        <v>0</v>
      </c>
      <c r="X1050" s="342"/>
      <c r="Y1050" s="342"/>
      <c r="Z1050" s="342"/>
    </row>
    <row r="1051" spans="1:26" ht="15" hidden="1" customHeight="1">
      <c r="A1051" s="153">
        <v>1041</v>
      </c>
      <c r="B1051" s="153">
        <f t="shared" si="382"/>
        <v>4</v>
      </c>
      <c r="C1051" s="154">
        <v>6643</v>
      </c>
      <c r="F1051" s="158" t="s">
        <v>176</v>
      </c>
      <c r="G1051" s="158"/>
      <c r="H1051" s="162">
        <v>6643</v>
      </c>
      <c r="I1051" s="158" t="s">
        <v>176</v>
      </c>
      <c r="J1051" s="158" t="s">
        <v>176</v>
      </c>
      <c r="K1051" s="158" t="s">
        <v>176</v>
      </c>
      <c r="L1051" s="158" t="s">
        <v>176</v>
      </c>
      <c r="M1051" s="158" t="s">
        <v>176</v>
      </c>
      <c r="N1051" s="158" t="s">
        <v>1422</v>
      </c>
      <c r="O1051" s="162" t="s">
        <v>892</v>
      </c>
      <c r="P1051" s="170"/>
      <c r="R1051" s="171">
        <f t="shared" si="387"/>
        <v>0</v>
      </c>
      <c r="S1051" s="153" t="s">
        <v>176</v>
      </c>
      <c r="T1051" s="170"/>
      <c r="V1051" s="171">
        <f t="shared" si="388"/>
        <v>0</v>
      </c>
      <c r="X1051" s="342"/>
      <c r="Y1051" s="342"/>
      <c r="Z1051" s="342"/>
    </row>
    <row r="1052" spans="1:26" ht="15" hidden="1" customHeight="1">
      <c r="A1052" s="153">
        <v>1042</v>
      </c>
      <c r="B1052" s="153">
        <f t="shared" si="382"/>
        <v>4</v>
      </c>
      <c r="C1052" s="154">
        <v>6644</v>
      </c>
      <c r="F1052" s="158" t="s">
        <v>176</v>
      </c>
      <c r="G1052" s="158"/>
      <c r="H1052" s="162">
        <v>6644</v>
      </c>
      <c r="I1052" s="158" t="s">
        <v>176</v>
      </c>
      <c r="J1052" s="158" t="s">
        <v>176</v>
      </c>
      <c r="K1052" s="158" t="s">
        <v>176</v>
      </c>
      <c r="L1052" s="158" t="s">
        <v>176</v>
      </c>
      <c r="M1052" s="158" t="s">
        <v>176</v>
      </c>
      <c r="N1052" s="158" t="s">
        <v>1422</v>
      </c>
      <c r="O1052" s="162" t="s">
        <v>893</v>
      </c>
      <c r="P1052" s="170"/>
      <c r="R1052" s="171">
        <f t="shared" si="387"/>
        <v>0</v>
      </c>
      <c r="S1052" s="153" t="s">
        <v>176</v>
      </c>
      <c r="T1052" s="170"/>
      <c r="V1052" s="171">
        <f t="shared" si="388"/>
        <v>0</v>
      </c>
      <c r="X1052" s="342"/>
      <c r="Y1052" s="342"/>
      <c r="Z1052" s="342"/>
    </row>
    <row r="1053" spans="1:26" ht="15" hidden="1" customHeight="1">
      <c r="A1053" s="153">
        <v>1043</v>
      </c>
      <c r="B1053" s="153">
        <f t="shared" si="382"/>
        <v>4</v>
      </c>
      <c r="C1053" s="154">
        <v>6645</v>
      </c>
      <c r="F1053" s="158" t="s">
        <v>176</v>
      </c>
      <c r="G1053" s="158"/>
      <c r="H1053" s="162">
        <v>6645</v>
      </c>
      <c r="I1053" s="158" t="s">
        <v>176</v>
      </c>
      <c r="J1053" s="158" t="s">
        <v>176</v>
      </c>
      <c r="K1053" s="158" t="s">
        <v>176</v>
      </c>
      <c r="L1053" s="158" t="s">
        <v>176</v>
      </c>
      <c r="M1053" s="158" t="s">
        <v>176</v>
      </c>
      <c r="N1053" s="158" t="s">
        <v>1422</v>
      </c>
      <c r="O1053" s="162" t="s">
        <v>894</v>
      </c>
      <c r="P1053" s="170"/>
      <c r="R1053" s="171">
        <f t="shared" si="387"/>
        <v>0</v>
      </c>
      <c r="S1053" s="153" t="s">
        <v>176</v>
      </c>
      <c r="T1053" s="170"/>
      <c r="V1053" s="171">
        <f t="shared" si="388"/>
        <v>0</v>
      </c>
      <c r="X1053" s="342"/>
      <c r="Y1053" s="342"/>
      <c r="Z1053" s="342"/>
    </row>
    <row r="1054" spans="1:26" ht="15" hidden="1" customHeight="1">
      <c r="A1054" s="153">
        <v>1044</v>
      </c>
      <c r="B1054" s="153">
        <f t="shared" si="382"/>
        <v>4</v>
      </c>
      <c r="C1054" s="154">
        <v>6646</v>
      </c>
      <c r="F1054" s="158" t="s">
        <v>176</v>
      </c>
      <c r="G1054" s="158"/>
      <c r="H1054" s="162">
        <v>6646</v>
      </c>
      <c r="I1054" s="158" t="s">
        <v>176</v>
      </c>
      <c r="J1054" s="158" t="s">
        <v>176</v>
      </c>
      <c r="K1054" s="158" t="s">
        <v>176</v>
      </c>
      <c r="L1054" s="158" t="s">
        <v>176</v>
      </c>
      <c r="M1054" s="158" t="s">
        <v>176</v>
      </c>
      <c r="N1054" s="158" t="s">
        <v>1422</v>
      </c>
      <c r="O1054" s="162" t="s">
        <v>895</v>
      </c>
      <c r="P1054" s="170"/>
      <c r="R1054" s="171">
        <f t="shared" si="387"/>
        <v>0</v>
      </c>
      <c r="S1054" s="153" t="s">
        <v>176</v>
      </c>
      <c r="T1054" s="170"/>
      <c r="V1054" s="171">
        <f t="shared" si="388"/>
        <v>0</v>
      </c>
      <c r="X1054" s="342"/>
      <c r="Y1054" s="342"/>
      <c r="Z1054" s="342"/>
    </row>
    <row r="1055" spans="1:26" ht="15" hidden="1" customHeight="1">
      <c r="A1055" s="153">
        <v>1045</v>
      </c>
      <c r="B1055" s="153">
        <f t="shared" si="382"/>
        <v>4</v>
      </c>
      <c r="C1055" s="154">
        <v>6647</v>
      </c>
      <c r="F1055" s="158" t="s">
        <v>176</v>
      </c>
      <c r="G1055" s="158"/>
      <c r="H1055" s="162">
        <v>6647</v>
      </c>
      <c r="I1055" s="158" t="s">
        <v>176</v>
      </c>
      <c r="J1055" s="158" t="s">
        <v>176</v>
      </c>
      <c r="K1055" s="158" t="s">
        <v>176</v>
      </c>
      <c r="L1055" s="158" t="s">
        <v>176</v>
      </c>
      <c r="M1055" s="158" t="s">
        <v>176</v>
      </c>
      <c r="N1055" s="158" t="s">
        <v>1422</v>
      </c>
      <c r="O1055" s="162" t="s">
        <v>896</v>
      </c>
      <c r="P1055" s="170"/>
      <c r="R1055" s="171">
        <f t="shared" si="387"/>
        <v>0</v>
      </c>
      <c r="S1055" s="153" t="s">
        <v>176</v>
      </c>
      <c r="T1055" s="170"/>
      <c r="V1055" s="171">
        <f t="shared" si="388"/>
        <v>0</v>
      </c>
      <c r="X1055" s="342"/>
      <c r="Y1055" s="342"/>
      <c r="Z1055" s="342"/>
    </row>
    <row r="1056" spans="1:26" ht="15" hidden="1" customHeight="1">
      <c r="A1056" s="153">
        <v>1046</v>
      </c>
      <c r="B1056" s="153">
        <f t="shared" si="382"/>
        <v>4</v>
      </c>
      <c r="C1056" s="154">
        <v>6648</v>
      </c>
      <c r="F1056" s="158" t="s">
        <v>176</v>
      </c>
      <c r="G1056" s="158"/>
      <c r="H1056" s="162">
        <v>6648</v>
      </c>
      <c r="I1056" s="158" t="s">
        <v>176</v>
      </c>
      <c r="J1056" s="158" t="s">
        <v>176</v>
      </c>
      <c r="K1056" s="158" t="s">
        <v>176</v>
      </c>
      <c r="L1056" s="158" t="s">
        <v>176</v>
      </c>
      <c r="M1056" s="158" t="s">
        <v>176</v>
      </c>
      <c r="N1056" s="158" t="s">
        <v>1422</v>
      </c>
      <c r="O1056" s="162" t="s">
        <v>954</v>
      </c>
      <c r="P1056" s="170"/>
      <c r="R1056" s="171">
        <f>P1056-R1057-R1058-R1059-R1060-R1061-R1062-R1063</f>
        <v>0</v>
      </c>
      <c r="S1056" s="153" t="s">
        <v>176</v>
      </c>
      <c r="T1056" s="170"/>
      <c r="V1056" s="171">
        <f>T1056+V1057+V1062+V1063</f>
        <v>0</v>
      </c>
      <c r="X1056" s="342"/>
      <c r="Y1056" s="342"/>
      <c r="Z1056" s="342"/>
    </row>
    <row r="1057" spans="1:26" ht="15" hidden="1" customHeight="1">
      <c r="A1057" s="153">
        <v>1047</v>
      </c>
      <c r="B1057" s="153">
        <f t="shared" si="382"/>
        <v>5</v>
      </c>
      <c r="C1057" s="154">
        <v>66481</v>
      </c>
      <c r="F1057" s="158" t="s">
        <v>176</v>
      </c>
      <c r="G1057" s="158"/>
      <c r="H1057" s="158" t="s">
        <v>176</v>
      </c>
      <c r="I1057" s="163">
        <v>66481</v>
      </c>
      <c r="J1057" s="158" t="s">
        <v>176</v>
      </c>
      <c r="K1057" s="158" t="s">
        <v>176</v>
      </c>
      <c r="L1057" s="158" t="s">
        <v>176</v>
      </c>
      <c r="M1057" s="158" t="s">
        <v>176</v>
      </c>
      <c r="N1057" s="158" t="s">
        <v>1422</v>
      </c>
      <c r="O1057" s="163" t="s">
        <v>955</v>
      </c>
      <c r="P1057" s="170"/>
      <c r="R1057" s="171">
        <f>P1057-R1058-R1059-R1060-R1061</f>
        <v>0</v>
      </c>
      <c r="S1057" s="153" t="s">
        <v>176</v>
      </c>
      <c r="T1057" s="170"/>
      <c r="V1057" s="171">
        <f>T1057+V1058+V1059+V1060+V1061</f>
        <v>0</v>
      </c>
      <c r="X1057" s="342"/>
      <c r="Y1057" s="342"/>
      <c r="Z1057" s="342"/>
    </row>
    <row r="1058" spans="1:26" ht="15" hidden="1" customHeight="1">
      <c r="A1058" s="153">
        <v>1048</v>
      </c>
      <c r="B1058" s="153">
        <f t="shared" si="382"/>
        <v>6</v>
      </c>
      <c r="C1058" s="154">
        <v>664811</v>
      </c>
      <c r="F1058" s="158" t="s">
        <v>176</v>
      </c>
      <c r="G1058" s="158"/>
      <c r="H1058" s="158" t="s">
        <v>176</v>
      </c>
      <c r="I1058" s="158" t="s">
        <v>176</v>
      </c>
      <c r="J1058" s="165">
        <v>664811</v>
      </c>
      <c r="K1058" s="158" t="s">
        <v>176</v>
      </c>
      <c r="L1058" s="158" t="s">
        <v>176</v>
      </c>
      <c r="M1058" s="158" t="s">
        <v>176</v>
      </c>
      <c r="N1058" s="158" t="s">
        <v>1422</v>
      </c>
      <c r="O1058" s="165" t="s">
        <v>956</v>
      </c>
      <c r="P1058" s="170"/>
      <c r="R1058" s="161">
        <f t="shared" ref="R1058:R1061" si="389">P1058</f>
        <v>0</v>
      </c>
      <c r="S1058" s="153" t="s">
        <v>176</v>
      </c>
      <c r="T1058" s="170"/>
      <c r="V1058" s="161">
        <f t="shared" ref="V1058:V1061" si="390">T1058</f>
        <v>0</v>
      </c>
      <c r="X1058" s="342"/>
      <c r="Y1058" s="342"/>
      <c r="Z1058" s="342"/>
    </row>
    <row r="1059" spans="1:26" ht="15" hidden="1" customHeight="1">
      <c r="A1059" s="153">
        <v>1049</v>
      </c>
      <c r="B1059" s="153">
        <f t="shared" si="382"/>
        <v>6</v>
      </c>
      <c r="C1059" s="154">
        <v>664812</v>
      </c>
      <c r="F1059" s="158" t="s">
        <v>176</v>
      </c>
      <c r="G1059" s="158"/>
      <c r="H1059" s="158" t="s">
        <v>176</v>
      </c>
      <c r="I1059" s="158" t="s">
        <v>176</v>
      </c>
      <c r="J1059" s="165">
        <v>664812</v>
      </c>
      <c r="K1059" s="158" t="s">
        <v>176</v>
      </c>
      <c r="L1059" s="158" t="s">
        <v>176</v>
      </c>
      <c r="M1059" s="158" t="s">
        <v>176</v>
      </c>
      <c r="N1059" s="158" t="s">
        <v>1422</v>
      </c>
      <c r="O1059" s="165" t="s">
        <v>957</v>
      </c>
      <c r="P1059" s="170"/>
      <c r="R1059" s="161">
        <f t="shared" si="389"/>
        <v>0</v>
      </c>
      <c r="S1059" s="153" t="s">
        <v>176</v>
      </c>
      <c r="T1059" s="170"/>
      <c r="V1059" s="161">
        <f t="shared" si="390"/>
        <v>0</v>
      </c>
      <c r="X1059" s="342"/>
      <c r="Y1059" s="342"/>
      <c r="Z1059" s="342"/>
    </row>
    <row r="1060" spans="1:26" ht="15" hidden="1" customHeight="1">
      <c r="A1060" s="153">
        <v>1050</v>
      </c>
      <c r="B1060" s="153">
        <f t="shared" si="382"/>
        <v>6</v>
      </c>
      <c r="C1060" s="154">
        <v>664813</v>
      </c>
      <c r="F1060" s="158" t="s">
        <v>176</v>
      </c>
      <c r="G1060" s="158"/>
      <c r="H1060" s="158" t="s">
        <v>176</v>
      </c>
      <c r="I1060" s="158" t="s">
        <v>176</v>
      </c>
      <c r="J1060" s="165">
        <v>664813</v>
      </c>
      <c r="K1060" s="158" t="s">
        <v>176</v>
      </c>
      <c r="L1060" s="158" t="s">
        <v>176</v>
      </c>
      <c r="M1060" s="158" t="s">
        <v>176</v>
      </c>
      <c r="N1060" s="158" t="s">
        <v>1422</v>
      </c>
      <c r="O1060" s="165" t="s">
        <v>958</v>
      </c>
      <c r="P1060" s="170"/>
      <c r="R1060" s="161">
        <f t="shared" si="389"/>
        <v>0</v>
      </c>
      <c r="S1060" s="153" t="s">
        <v>176</v>
      </c>
      <c r="T1060" s="170"/>
      <c r="V1060" s="161">
        <f t="shared" si="390"/>
        <v>0</v>
      </c>
      <c r="X1060" s="342"/>
      <c r="Y1060" s="342"/>
      <c r="Z1060" s="342"/>
    </row>
    <row r="1061" spans="1:26" ht="15" hidden="1" customHeight="1">
      <c r="A1061" s="153">
        <v>1051</v>
      </c>
      <c r="B1061" s="153">
        <f t="shared" si="382"/>
        <v>6</v>
      </c>
      <c r="C1061" s="154">
        <v>664818</v>
      </c>
      <c r="F1061" s="158" t="s">
        <v>176</v>
      </c>
      <c r="G1061" s="158"/>
      <c r="H1061" s="158" t="s">
        <v>176</v>
      </c>
      <c r="I1061" s="158" t="s">
        <v>176</v>
      </c>
      <c r="J1061" s="165">
        <v>664818</v>
      </c>
      <c r="K1061" s="158" t="s">
        <v>176</v>
      </c>
      <c r="L1061" s="158" t="s">
        <v>176</v>
      </c>
      <c r="M1061" s="158" t="s">
        <v>176</v>
      </c>
      <c r="N1061" s="158" t="s">
        <v>1422</v>
      </c>
      <c r="O1061" s="165" t="s">
        <v>959</v>
      </c>
      <c r="P1061" s="170"/>
      <c r="R1061" s="161">
        <f t="shared" si="389"/>
        <v>0</v>
      </c>
      <c r="S1061" s="153" t="s">
        <v>176</v>
      </c>
      <c r="T1061" s="170"/>
      <c r="V1061" s="161">
        <f t="shared" si="390"/>
        <v>0</v>
      </c>
      <c r="X1061" s="342"/>
      <c r="Y1061" s="342"/>
      <c r="Z1061" s="342"/>
    </row>
    <row r="1062" spans="1:26" ht="15" hidden="1" customHeight="1">
      <c r="A1062" s="153">
        <v>1052</v>
      </c>
      <c r="B1062" s="153">
        <f t="shared" si="382"/>
        <v>5</v>
      </c>
      <c r="C1062" s="154">
        <v>66482</v>
      </c>
      <c r="F1062" s="158" t="s">
        <v>176</v>
      </c>
      <c r="G1062" s="158"/>
      <c r="H1062" s="158" t="s">
        <v>176</v>
      </c>
      <c r="I1062" s="163">
        <v>66482</v>
      </c>
      <c r="J1062" s="158" t="s">
        <v>176</v>
      </c>
      <c r="K1062" s="158" t="s">
        <v>176</v>
      </c>
      <c r="L1062" s="158" t="s">
        <v>176</v>
      </c>
      <c r="M1062" s="158" t="s">
        <v>176</v>
      </c>
      <c r="N1062" s="158" t="s">
        <v>1422</v>
      </c>
      <c r="O1062" s="163" t="s">
        <v>960</v>
      </c>
      <c r="P1062" s="170"/>
      <c r="R1062" s="171">
        <f>P1062</f>
        <v>0</v>
      </c>
      <c r="S1062" s="153" t="s">
        <v>176</v>
      </c>
      <c r="T1062" s="170"/>
      <c r="V1062" s="171">
        <f>T1062</f>
        <v>0</v>
      </c>
      <c r="X1062" s="342"/>
      <c r="Y1062" s="342"/>
      <c r="Z1062" s="342"/>
    </row>
    <row r="1063" spans="1:26" ht="15" hidden="1" customHeight="1">
      <c r="A1063" s="153">
        <v>1053</v>
      </c>
      <c r="B1063" s="153">
        <f t="shared" si="382"/>
        <v>5</v>
      </c>
      <c r="C1063" s="154">
        <v>66483</v>
      </c>
      <c r="F1063" s="158" t="s">
        <v>176</v>
      </c>
      <c r="G1063" s="158"/>
      <c r="H1063" s="158" t="s">
        <v>176</v>
      </c>
      <c r="I1063" s="163">
        <v>66483</v>
      </c>
      <c r="J1063" s="158" t="s">
        <v>176</v>
      </c>
      <c r="K1063" s="158" t="s">
        <v>176</v>
      </c>
      <c r="L1063" s="158" t="s">
        <v>176</v>
      </c>
      <c r="M1063" s="158" t="s">
        <v>176</v>
      </c>
      <c r="N1063" s="158" t="s">
        <v>1422</v>
      </c>
      <c r="O1063" s="163" t="s">
        <v>961</v>
      </c>
      <c r="P1063" s="170"/>
      <c r="R1063" s="171">
        <f>P1063</f>
        <v>0</v>
      </c>
      <c r="S1063" s="153" t="s">
        <v>176</v>
      </c>
      <c r="T1063" s="170"/>
      <c r="V1063" s="171">
        <f>T1063</f>
        <v>0</v>
      </c>
      <c r="X1063" s="342"/>
      <c r="Y1063" s="342"/>
      <c r="Z1063" s="342"/>
    </row>
    <row r="1064" spans="1:26" ht="15" customHeight="1">
      <c r="A1064" s="153">
        <v>1054</v>
      </c>
      <c r="B1064" s="153">
        <f t="shared" si="382"/>
        <v>3</v>
      </c>
      <c r="C1064" s="154">
        <v>665</v>
      </c>
      <c r="D1064" s="154" t="s">
        <v>1421</v>
      </c>
      <c r="F1064" s="158" t="s">
        <v>176</v>
      </c>
      <c r="G1064" s="159">
        <v>665</v>
      </c>
      <c r="H1064" s="158" t="s">
        <v>176</v>
      </c>
      <c r="I1064" s="158" t="s">
        <v>176</v>
      </c>
      <c r="J1064" s="158" t="s">
        <v>176</v>
      </c>
      <c r="K1064" s="158" t="s">
        <v>176</v>
      </c>
      <c r="L1064" s="158" t="s">
        <v>176</v>
      </c>
      <c r="M1064" s="158" t="s">
        <v>176</v>
      </c>
      <c r="N1064" s="158"/>
      <c r="O1064" s="159" t="s">
        <v>962</v>
      </c>
      <c r="P1064" s="160"/>
      <c r="R1064" s="161">
        <f>P1064-R1065-R1066</f>
        <v>0</v>
      </c>
      <c r="S1064" s="153" t="s">
        <v>176</v>
      </c>
      <c r="T1064" s="160"/>
      <c r="V1064" s="161">
        <f>T1064+V1065+V1066</f>
        <v>0</v>
      </c>
      <c r="X1064" s="342"/>
      <c r="Y1064" s="342"/>
      <c r="Z1064" s="342"/>
    </row>
    <row r="1065" spans="1:26" ht="15" hidden="1" customHeight="1">
      <c r="A1065" s="153">
        <v>1055</v>
      </c>
      <c r="B1065" s="153">
        <f t="shared" si="382"/>
        <v>4</v>
      </c>
      <c r="C1065" s="154">
        <v>6651</v>
      </c>
      <c r="F1065" s="158" t="s">
        <v>176</v>
      </c>
      <c r="G1065" s="158"/>
      <c r="H1065" s="162">
        <v>6651</v>
      </c>
      <c r="I1065" s="158" t="s">
        <v>176</v>
      </c>
      <c r="J1065" s="158" t="s">
        <v>176</v>
      </c>
      <c r="K1065" s="158" t="s">
        <v>176</v>
      </c>
      <c r="L1065" s="158" t="s">
        <v>176</v>
      </c>
      <c r="M1065" s="158" t="s">
        <v>176</v>
      </c>
      <c r="N1065" s="158" t="s">
        <v>1422</v>
      </c>
      <c r="O1065" s="162" t="s">
        <v>963</v>
      </c>
      <c r="P1065" s="170"/>
      <c r="R1065" s="171">
        <f>P1065</f>
        <v>0</v>
      </c>
      <c r="S1065" s="153" t="s">
        <v>176</v>
      </c>
      <c r="T1065" s="170"/>
      <c r="V1065" s="171">
        <f>T1065</f>
        <v>0</v>
      </c>
      <c r="X1065" s="342"/>
      <c r="Y1065" s="342"/>
      <c r="Z1065" s="342"/>
    </row>
    <row r="1066" spans="1:26" ht="15" hidden="1" customHeight="1">
      <c r="A1066" s="153">
        <v>1056</v>
      </c>
      <c r="B1066" s="153">
        <f t="shared" si="382"/>
        <v>4</v>
      </c>
      <c r="C1066" s="154">
        <v>6652</v>
      </c>
      <c r="F1066" s="158" t="s">
        <v>176</v>
      </c>
      <c r="G1066" s="158"/>
      <c r="H1066" s="162">
        <v>6652</v>
      </c>
      <c r="I1066" s="158" t="s">
        <v>176</v>
      </c>
      <c r="J1066" s="158" t="s">
        <v>176</v>
      </c>
      <c r="K1066" s="158" t="s">
        <v>176</v>
      </c>
      <c r="L1066" s="158" t="s">
        <v>176</v>
      </c>
      <c r="M1066" s="158" t="s">
        <v>176</v>
      </c>
      <c r="N1066" s="158" t="s">
        <v>1422</v>
      </c>
      <c r="O1066" s="162" t="s">
        <v>964</v>
      </c>
      <c r="P1066" s="170"/>
      <c r="R1066" s="171">
        <f>P1066</f>
        <v>0</v>
      </c>
      <c r="S1066" s="153" t="s">
        <v>176</v>
      </c>
      <c r="T1066" s="170"/>
      <c r="V1066" s="171">
        <f>T1066</f>
        <v>0</v>
      </c>
      <c r="X1066" s="342"/>
      <c r="Y1066" s="342"/>
      <c r="Z1066" s="342"/>
    </row>
    <row r="1067" spans="1:26" ht="15" customHeight="1">
      <c r="A1067" s="153">
        <v>1057</v>
      </c>
      <c r="B1067" s="153">
        <f t="shared" si="382"/>
        <v>3</v>
      </c>
      <c r="C1067" s="154">
        <v>668</v>
      </c>
      <c r="D1067" s="154" t="s">
        <v>1421</v>
      </c>
      <c r="F1067" s="158" t="s">
        <v>176</v>
      </c>
      <c r="G1067" s="159">
        <v>668</v>
      </c>
      <c r="H1067" s="158" t="s">
        <v>176</v>
      </c>
      <c r="I1067" s="158" t="s">
        <v>176</v>
      </c>
      <c r="J1067" s="158" t="s">
        <v>176</v>
      </c>
      <c r="K1067" s="158" t="s">
        <v>176</v>
      </c>
      <c r="L1067" s="158" t="s">
        <v>176</v>
      </c>
      <c r="M1067" s="158" t="s">
        <v>176</v>
      </c>
      <c r="N1067" s="158"/>
      <c r="O1067" s="159" t="s">
        <v>965</v>
      </c>
      <c r="P1067" s="160"/>
      <c r="R1067" s="161">
        <f>P1067-SUM(R1068:R1072)</f>
        <v>0</v>
      </c>
      <c r="S1067" s="153" t="s">
        <v>176</v>
      </c>
      <c r="T1067" s="160"/>
      <c r="V1067" s="161">
        <f>T1067+V1068+V1069+V1070+V1071+V1072</f>
        <v>0</v>
      </c>
      <c r="X1067" s="342"/>
      <c r="Y1067" s="342"/>
      <c r="Z1067" s="342"/>
    </row>
    <row r="1068" spans="1:26" ht="15" hidden="1" customHeight="1">
      <c r="A1068" s="153">
        <v>1058</v>
      </c>
      <c r="B1068" s="153">
        <f t="shared" si="382"/>
        <v>4</v>
      </c>
      <c r="C1068" s="154">
        <v>6681</v>
      </c>
      <c r="F1068" s="158" t="s">
        <v>176</v>
      </c>
      <c r="G1068" s="158"/>
      <c r="H1068" s="162">
        <v>6681</v>
      </c>
      <c r="I1068" s="158" t="s">
        <v>176</v>
      </c>
      <c r="J1068" s="158" t="s">
        <v>176</v>
      </c>
      <c r="K1068" s="158" t="s">
        <v>176</v>
      </c>
      <c r="L1068" s="158" t="s">
        <v>176</v>
      </c>
      <c r="M1068" s="158" t="s">
        <v>176</v>
      </c>
      <c r="N1068" s="158" t="s">
        <v>1422</v>
      </c>
      <c r="O1068" s="162" t="s">
        <v>966</v>
      </c>
      <c r="P1068" s="170"/>
      <c r="R1068" s="171">
        <f t="shared" ref="R1068:R1072" si="391">P1068</f>
        <v>0</v>
      </c>
      <c r="S1068" s="153" t="s">
        <v>176</v>
      </c>
      <c r="T1068" s="170"/>
      <c r="V1068" s="171">
        <f t="shared" ref="V1068:V1072" si="392">T1068</f>
        <v>0</v>
      </c>
      <c r="X1068" s="342"/>
      <c r="Y1068" s="342"/>
      <c r="Z1068" s="342"/>
    </row>
    <row r="1069" spans="1:26" ht="15" hidden="1" customHeight="1">
      <c r="A1069" s="153">
        <v>1059</v>
      </c>
      <c r="B1069" s="153">
        <f t="shared" si="382"/>
        <v>4</v>
      </c>
      <c r="C1069" s="154">
        <v>6682</v>
      </c>
      <c r="F1069" s="158" t="s">
        <v>176</v>
      </c>
      <c r="G1069" s="158"/>
      <c r="H1069" s="162">
        <v>6682</v>
      </c>
      <c r="I1069" s="158" t="s">
        <v>176</v>
      </c>
      <c r="J1069" s="158" t="s">
        <v>176</v>
      </c>
      <c r="K1069" s="158" t="s">
        <v>176</v>
      </c>
      <c r="L1069" s="158" t="s">
        <v>176</v>
      </c>
      <c r="M1069" s="158" t="s">
        <v>176</v>
      </c>
      <c r="N1069" s="158" t="s">
        <v>1422</v>
      </c>
      <c r="O1069" s="162" t="s">
        <v>967</v>
      </c>
      <c r="P1069" s="170"/>
      <c r="R1069" s="171">
        <f t="shared" si="391"/>
        <v>0</v>
      </c>
      <c r="S1069" s="153" t="s">
        <v>176</v>
      </c>
      <c r="T1069" s="170"/>
      <c r="V1069" s="171">
        <f t="shared" si="392"/>
        <v>0</v>
      </c>
      <c r="X1069" s="342"/>
      <c r="Y1069" s="342"/>
      <c r="Z1069" s="342"/>
    </row>
    <row r="1070" spans="1:26" ht="15" hidden="1" customHeight="1">
      <c r="A1070" s="153">
        <v>1060</v>
      </c>
      <c r="B1070" s="153">
        <f t="shared" si="382"/>
        <v>4</v>
      </c>
      <c r="C1070" s="154">
        <v>6683</v>
      </c>
      <c r="F1070" s="158" t="s">
        <v>176</v>
      </c>
      <c r="G1070" s="158"/>
      <c r="H1070" s="162">
        <v>6683</v>
      </c>
      <c r="I1070" s="158" t="s">
        <v>176</v>
      </c>
      <c r="J1070" s="158" t="s">
        <v>176</v>
      </c>
      <c r="K1070" s="158" t="s">
        <v>176</v>
      </c>
      <c r="L1070" s="158" t="s">
        <v>176</v>
      </c>
      <c r="M1070" s="158" t="s">
        <v>176</v>
      </c>
      <c r="N1070" s="158" t="s">
        <v>1422</v>
      </c>
      <c r="O1070" s="162" t="s">
        <v>968</v>
      </c>
      <c r="P1070" s="170"/>
      <c r="R1070" s="171">
        <f t="shared" si="391"/>
        <v>0</v>
      </c>
      <c r="S1070" s="153" t="s">
        <v>176</v>
      </c>
      <c r="T1070" s="170"/>
      <c r="V1070" s="171">
        <f t="shared" si="392"/>
        <v>0</v>
      </c>
      <c r="X1070" s="342"/>
      <c r="Y1070" s="342"/>
      <c r="Z1070" s="342"/>
    </row>
    <row r="1071" spans="1:26" ht="15" hidden="1" customHeight="1">
      <c r="A1071" s="153">
        <v>1061</v>
      </c>
      <c r="B1071" s="153">
        <f t="shared" si="382"/>
        <v>4</v>
      </c>
      <c r="C1071" s="154">
        <v>6684</v>
      </c>
      <c r="F1071" s="158" t="s">
        <v>176</v>
      </c>
      <c r="G1071" s="158"/>
      <c r="H1071" s="162">
        <v>6684</v>
      </c>
      <c r="I1071" s="158" t="s">
        <v>176</v>
      </c>
      <c r="J1071" s="158" t="s">
        <v>176</v>
      </c>
      <c r="K1071" s="158" t="s">
        <v>176</v>
      </c>
      <c r="L1071" s="158" t="s">
        <v>176</v>
      </c>
      <c r="M1071" s="158" t="s">
        <v>176</v>
      </c>
      <c r="N1071" s="158" t="s">
        <v>1422</v>
      </c>
      <c r="O1071" s="162" t="s">
        <v>969</v>
      </c>
      <c r="P1071" s="170"/>
      <c r="R1071" s="171">
        <f t="shared" si="391"/>
        <v>0</v>
      </c>
      <c r="S1071" s="153" t="s">
        <v>176</v>
      </c>
      <c r="T1071" s="170"/>
      <c r="V1071" s="171">
        <f t="shared" si="392"/>
        <v>0</v>
      </c>
      <c r="X1071" s="342"/>
      <c r="Y1071" s="342"/>
      <c r="Z1071" s="342"/>
    </row>
    <row r="1072" spans="1:26" ht="15" hidden="1" customHeight="1">
      <c r="A1072" s="153">
        <v>1062</v>
      </c>
      <c r="B1072" s="153">
        <f t="shared" si="382"/>
        <v>4</v>
      </c>
      <c r="C1072" s="154">
        <v>6688</v>
      </c>
      <c r="F1072" s="158" t="s">
        <v>176</v>
      </c>
      <c r="G1072" s="158"/>
      <c r="H1072" s="162">
        <v>6688</v>
      </c>
      <c r="I1072" s="158" t="s">
        <v>176</v>
      </c>
      <c r="J1072" s="158" t="s">
        <v>176</v>
      </c>
      <c r="K1072" s="158" t="s">
        <v>176</v>
      </c>
      <c r="L1072" s="158" t="s">
        <v>176</v>
      </c>
      <c r="M1072" s="158" t="s">
        <v>176</v>
      </c>
      <c r="N1072" s="158" t="s">
        <v>1422</v>
      </c>
      <c r="O1072" s="162" t="s">
        <v>970</v>
      </c>
      <c r="P1072" s="170"/>
      <c r="R1072" s="171">
        <f t="shared" si="391"/>
        <v>0</v>
      </c>
      <c r="S1072" s="153" t="s">
        <v>176</v>
      </c>
      <c r="T1072" s="170"/>
      <c r="V1072" s="171">
        <f t="shared" si="392"/>
        <v>0</v>
      </c>
      <c r="X1072" s="342"/>
      <c r="Y1072" s="342"/>
      <c r="Z1072" s="342"/>
    </row>
    <row r="1073" spans="1:26" ht="15" customHeight="1">
      <c r="A1073" s="153">
        <v>1063</v>
      </c>
      <c r="B1073" s="153">
        <f t="shared" si="382"/>
        <v>3</v>
      </c>
      <c r="C1073" s="154">
        <v>669</v>
      </c>
      <c r="D1073" s="154" t="s">
        <v>1421</v>
      </c>
      <c r="F1073" s="158" t="s">
        <v>176</v>
      </c>
      <c r="G1073" s="159">
        <v>669</v>
      </c>
      <c r="H1073" s="158" t="s">
        <v>176</v>
      </c>
      <c r="I1073" s="158" t="s">
        <v>176</v>
      </c>
      <c r="J1073" s="158" t="s">
        <v>176</v>
      </c>
      <c r="K1073" s="158" t="s">
        <v>176</v>
      </c>
      <c r="L1073" s="158" t="s">
        <v>176</v>
      </c>
      <c r="M1073" s="158" t="s">
        <v>176</v>
      </c>
      <c r="N1073" s="158"/>
      <c r="O1073" s="159" t="s">
        <v>971</v>
      </c>
      <c r="P1073" s="160"/>
      <c r="R1073" s="161">
        <f>P1073-R1074-R1075</f>
        <v>0</v>
      </c>
      <c r="S1073" s="153" t="s">
        <v>176</v>
      </c>
      <c r="T1073" s="160"/>
      <c r="V1073" s="161">
        <f>T1073+V1074+V1075</f>
        <v>0</v>
      </c>
      <c r="X1073" s="342"/>
      <c r="Y1073" s="342"/>
      <c r="Z1073" s="342"/>
    </row>
    <row r="1074" spans="1:26" ht="15" customHeight="1">
      <c r="A1074" s="153">
        <v>1064</v>
      </c>
      <c r="B1074" s="153">
        <f t="shared" si="382"/>
        <v>4</v>
      </c>
      <c r="C1074" s="154">
        <v>6691</v>
      </c>
      <c r="D1074" s="154" t="s">
        <v>1421</v>
      </c>
      <c r="F1074" s="158" t="s">
        <v>176</v>
      </c>
      <c r="G1074" s="158"/>
      <c r="H1074" s="162">
        <v>6691</v>
      </c>
      <c r="I1074" s="158" t="s">
        <v>176</v>
      </c>
      <c r="J1074" s="158" t="s">
        <v>176</v>
      </c>
      <c r="K1074" s="158" t="s">
        <v>176</v>
      </c>
      <c r="L1074" s="158" t="s">
        <v>176</v>
      </c>
      <c r="M1074" s="158" t="s">
        <v>176</v>
      </c>
      <c r="N1074" s="158" t="s">
        <v>1423</v>
      </c>
      <c r="O1074" s="162" t="s">
        <v>972</v>
      </c>
      <c r="P1074" s="170"/>
      <c r="R1074" s="171">
        <f t="shared" ref="R1074:R1075" si="393">P1074</f>
        <v>0</v>
      </c>
      <c r="S1074" s="153" t="s">
        <v>176</v>
      </c>
      <c r="T1074" s="170"/>
      <c r="V1074" s="171">
        <f t="shared" ref="V1074:V1075" si="394">T1074</f>
        <v>0</v>
      </c>
      <c r="X1074" s="343"/>
      <c r="Y1074" s="344"/>
      <c r="Z1074" s="345"/>
    </row>
    <row r="1075" spans="1:26" ht="15" customHeight="1">
      <c r="A1075" s="153">
        <v>1065</v>
      </c>
      <c r="B1075" s="153">
        <f t="shared" si="382"/>
        <v>4</v>
      </c>
      <c r="C1075" s="154">
        <v>6698</v>
      </c>
      <c r="D1075" s="154" t="s">
        <v>1421</v>
      </c>
      <c r="F1075" s="158" t="s">
        <v>176</v>
      </c>
      <c r="G1075" s="158"/>
      <c r="H1075" s="162">
        <v>6698</v>
      </c>
      <c r="I1075" s="158" t="s">
        <v>176</v>
      </c>
      <c r="J1075" s="158" t="s">
        <v>176</v>
      </c>
      <c r="K1075" s="158" t="s">
        <v>176</v>
      </c>
      <c r="L1075" s="158" t="s">
        <v>176</v>
      </c>
      <c r="M1075" s="158" t="s">
        <v>176</v>
      </c>
      <c r="N1075" s="158"/>
      <c r="O1075" s="162" t="s">
        <v>973</v>
      </c>
      <c r="P1075" s="170"/>
      <c r="R1075" s="171">
        <f t="shared" si="393"/>
        <v>0</v>
      </c>
      <c r="S1075" s="153" t="s">
        <v>176</v>
      </c>
      <c r="T1075" s="170"/>
      <c r="V1075" s="171">
        <f t="shared" si="394"/>
        <v>0</v>
      </c>
      <c r="X1075" s="342"/>
      <c r="Y1075" s="342"/>
      <c r="Z1075" s="342"/>
    </row>
    <row r="1076" spans="1:26" ht="15" customHeight="1">
      <c r="A1076" s="153">
        <v>1066</v>
      </c>
      <c r="B1076" s="153">
        <f t="shared" si="382"/>
        <v>2</v>
      </c>
      <c r="C1076" s="154">
        <v>67</v>
      </c>
      <c r="D1076" s="154" t="s">
        <v>1421</v>
      </c>
      <c r="F1076" s="155">
        <v>67</v>
      </c>
      <c r="G1076" s="155"/>
      <c r="H1076" s="155" t="s">
        <v>176</v>
      </c>
      <c r="I1076" s="155" t="s">
        <v>176</v>
      </c>
      <c r="J1076" s="155" t="s">
        <v>176</v>
      </c>
      <c r="K1076" s="155" t="s">
        <v>176</v>
      </c>
      <c r="L1076" s="155" t="s">
        <v>176</v>
      </c>
      <c r="M1076" s="155" t="s">
        <v>176</v>
      </c>
      <c r="N1076" s="155"/>
      <c r="O1076" s="155" t="s">
        <v>974</v>
      </c>
      <c r="P1076" s="169"/>
      <c r="R1076" s="156"/>
      <c r="S1076" s="153" t="s">
        <v>176</v>
      </c>
      <c r="T1076" s="169"/>
      <c r="V1076" s="156"/>
      <c r="X1076" s="342"/>
      <c r="Y1076" s="342"/>
      <c r="Z1076" s="342"/>
    </row>
    <row r="1077" spans="1:26" ht="15" customHeight="1">
      <c r="A1077" s="153">
        <v>1067</v>
      </c>
      <c r="B1077" s="153">
        <f t="shared" si="382"/>
        <v>3</v>
      </c>
      <c r="C1077" s="154">
        <v>671</v>
      </c>
      <c r="D1077" s="154" t="s">
        <v>1421</v>
      </c>
      <c r="F1077" s="158" t="s">
        <v>176</v>
      </c>
      <c r="G1077" s="159">
        <v>671</v>
      </c>
      <c r="H1077" s="158" t="s">
        <v>176</v>
      </c>
      <c r="I1077" s="158" t="s">
        <v>176</v>
      </c>
      <c r="J1077" s="158" t="s">
        <v>176</v>
      </c>
      <c r="K1077" s="158" t="s">
        <v>176</v>
      </c>
      <c r="L1077" s="158" t="s">
        <v>176</v>
      </c>
      <c r="M1077" s="158" t="s">
        <v>176</v>
      </c>
      <c r="N1077" s="158"/>
      <c r="O1077" s="159" t="s">
        <v>975</v>
      </c>
      <c r="P1077" s="160"/>
      <c r="R1077" s="161">
        <f>P1077-R1078-R1079</f>
        <v>0</v>
      </c>
      <c r="S1077" s="153" t="s">
        <v>176</v>
      </c>
      <c r="T1077" s="160"/>
      <c r="V1077" s="161">
        <f>T1077+V1078+V1079</f>
        <v>0</v>
      </c>
      <c r="X1077" s="342"/>
      <c r="Y1077" s="342"/>
      <c r="Z1077" s="342"/>
    </row>
    <row r="1078" spans="1:26" ht="15" hidden="1" customHeight="1">
      <c r="A1078" s="153">
        <v>1068</v>
      </c>
      <c r="B1078" s="153">
        <f t="shared" si="382"/>
        <v>4</v>
      </c>
      <c r="C1078" s="154">
        <v>6711</v>
      </c>
      <c r="F1078" s="158" t="s">
        <v>176</v>
      </c>
      <c r="G1078" s="158"/>
      <c r="H1078" s="162">
        <v>6711</v>
      </c>
      <c r="I1078" s="158" t="s">
        <v>176</v>
      </c>
      <c r="J1078" s="158" t="s">
        <v>176</v>
      </c>
      <c r="K1078" s="158" t="s">
        <v>176</v>
      </c>
      <c r="L1078" s="158" t="s">
        <v>176</v>
      </c>
      <c r="M1078" s="158" t="s">
        <v>176</v>
      </c>
      <c r="N1078" s="158" t="s">
        <v>1422</v>
      </c>
      <c r="O1078" s="162" t="s">
        <v>976</v>
      </c>
      <c r="P1078" s="170"/>
      <c r="R1078" s="171">
        <f t="shared" ref="R1078:R1079" si="395">P1078</f>
        <v>0</v>
      </c>
      <c r="S1078" s="153" t="s">
        <v>176</v>
      </c>
      <c r="T1078" s="170"/>
      <c r="V1078" s="171">
        <f t="shared" ref="V1078:V1079" si="396">T1078</f>
        <v>0</v>
      </c>
      <c r="X1078" s="342"/>
      <c r="Y1078" s="342"/>
      <c r="Z1078" s="342"/>
    </row>
    <row r="1079" spans="1:26" ht="15" hidden="1" customHeight="1">
      <c r="A1079" s="153">
        <v>1069</v>
      </c>
      <c r="B1079" s="153">
        <f t="shared" si="382"/>
        <v>4</v>
      </c>
      <c r="C1079" s="154">
        <v>6712</v>
      </c>
      <c r="F1079" s="158" t="s">
        <v>176</v>
      </c>
      <c r="G1079" s="158"/>
      <c r="H1079" s="162">
        <v>6712</v>
      </c>
      <c r="I1079" s="158" t="s">
        <v>176</v>
      </c>
      <c r="J1079" s="158" t="s">
        <v>176</v>
      </c>
      <c r="K1079" s="158" t="s">
        <v>176</v>
      </c>
      <c r="L1079" s="158" t="s">
        <v>176</v>
      </c>
      <c r="M1079" s="158" t="s">
        <v>176</v>
      </c>
      <c r="N1079" s="158" t="s">
        <v>1422</v>
      </c>
      <c r="O1079" s="162" t="s">
        <v>977</v>
      </c>
      <c r="P1079" s="170"/>
      <c r="R1079" s="171">
        <f t="shared" si="395"/>
        <v>0</v>
      </c>
      <c r="S1079" s="153" t="s">
        <v>176</v>
      </c>
      <c r="T1079" s="170"/>
      <c r="V1079" s="171">
        <f t="shared" si="396"/>
        <v>0</v>
      </c>
      <c r="X1079" s="342"/>
      <c r="Y1079" s="342"/>
      <c r="Z1079" s="342"/>
    </row>
    <row r="1080" spans="1:26" ht="15" customHeight="1">
      <c r="A1080" s="153">
        <v>1070</v>
      </c>
      <c r="B1080" s="153">
        <f t="shared" si="382"/>
        <v>3</v>
      </c>
      <c r="C1080" s="154">
        <v>672</v>
      </c>
      <c r="D1080" s="154" t="s">
        <v>1421</v>
      </c>
      <c r="F1080" s="158" t="s">
        <v>176</v>
      </c>
      <c r="G1080" s="159">
        <v>672</v>
      </c>
      <c r="H1080" s="158" t="s">
        <v>176</v>
      </c>
      <c r="I1080" s="158" t="s">
        <v>176</v>
      </c>
      <c r="J1080" s="158" t="s">
        <v>176</v>
      </c>
      <c r="K1080" s="158" t="s">
        <v>176</v>
      </c>
      <c r="L1080" s="158" t="s">
        <v>176</v>
      </c>
      <c r="M1080" s="158" t="s">
        <v>176</v>
      </c>
      <c r="N1080" s="158"/>
      <c r="O1080" s="159" t="s">
        <v>978</v>
      </c>
      <c r="P1080" s="160"/>
      <c r="R1080" s="161">
        <f>P1080-R1081-R1082</f>
        <v>0</v>
      </c>
      <c r="S1080" s="153" t="s">
        <v>176</v>
      </c>
      <c r="T1080" s="160"/>
      <c r="V1080" s="161">
        <f>T1080+V1081+V1082</f>
        <v>0</v>
      </c>
      <c r="X1080" s="342"/>
      <c r="Y1080" s="342"/>
      <c r="Z1080" s="342"/>
    </row>
    <row r="1081" spans="1:26" ht="15" hidden="1" customHeight="1">
      <c r="A1081" s="153">
        <v>1071</v>
      </c>
      <c r="B1081" s="153">
        <f t="shared" si="382"/>
        <v>4</v>
      </c>
      <c r="C1081" s="154">
        <v>6721</v>
      </c>
      <c r="F1081" s="158" t="s">
        <v>176</v>
      </c>
      <c r="G1081" s="158"/>
      <c r="H1081" s="162">
        <v>6721</v>
      </c>
      <c r="I1081" s="158" t="s">
        <v>176</v>
      </c>
      <c r="J1081" s="158" t="s">
        <v>176</v>
      </c>
      <c r="K1081" s="158" t="s">
        <v>176</v>
      </c>
      <c r="L1081" s="158" t="s">
        <v>176</v>
      </c>
      <c r="M1081" s="158" t="s">
        <v>176</v>
      </c>
      <c r="N1081" s="158" t="s">
        <v>1422</v>
      </c>
      <c r="O1081" s="162" t="s">
        <v>976</v>
      </c>
      <c r="P1081" s="170"/>
      <c r="R1081" s="171">
        <f t="shared" ref="R1081:R1082" si="397">P1081</f>
        <v>0</v>
      </c>
      <c r="S1081" s="153" t="s">
        <v>176</v>
      </c>
      <c r="T1081" s="170"/>
      <c r="V1081" s="171">
        <f t="shared" ref="V1081:V1082" si="398">T1081</f>
        <v>0</v>
      </c>
      <c r="X1081" s="342"/>
      <c r="Y1081" s="342"/>
      <c r="Z1081" s="342"/>
    </row>
    <row r="1082" spans="1:26" ht="15" hidden="1" customHeight="1">
      <c r="A1082" s="153">
        <v>1072</v>
      </c>
      <c r="B1082" s="153">
        <f t="shared" si="382"/>
        <v>4</v>
      </c>
      <c r="C1082" s="154">
        <v>6722</v>
      </c>
      <c r="F1082" s="158" t="s">
        <v>176</v>
      </c>
      <c r="G1082" s="158"/>
      <c r="H1082" s="162">
        <v>6722</v>
      </c>
      <c r="I1082" s="158" t="s">
        <v>176</v>
      </c>
      <c r="J1082" s="158" t="s">
        <v>176</v>
      </c>
      <c r="K1082" s="158" t="s">
        <v>176</v>
      </c>
      <c r="L1082" s="158" t="s">
        <v>176</v>
      </c>
      <c r="M1082" s="158" t="s">
        <v>176</v>
      </c>
      <c r="N1082" s="158" t="s">
        <v>1422</v>
      </c>
      <c r="O1082" s="162" t="s">
        <v>977</v>
      </c>
      <c r="P1082" s="170"/>
      <c r="R1082" s="171">
        <f t="shared" si="397"/>
        <v>0</v>
      </c>
      <c r="S1082" s="153" t="s">
        <v>176</v>
      </c>
      <c r="T1082" s="170"/>
      <c r="V1082" s="171">
        <f t="shared" si="398"/>
        <v>0</v>
      </c>
      <c r="X1082" s="342"/>
      <c r="Y1082" s="342"/>
      <c r="Z1082" s="342"/>
    </row>
    <row r="1083" spans="1:26" ht="15" customHeight="1">
      <c r="A1083" s="153">
        <v>1073</v>
      </c>
      <c r="B1083" s="153">
        <f t="shared" si="382"/>
        <v>3</v>
      </c>
      <c r="C1083" s="154">
        <v>673</v>
      </c>
      <c r="D1083" s="154" t="s">
        <v>1421</v>
      </c>
      <c r="F1083" s="158" t="s">
        <v>176</v>
      </c>
      <c r="G1083" s="159">
        <v>673</v>
      </c>
      <c r="H1083" s="158" t="s">
        <v>176</v>
      </c>
      <c r="I1083" s="158" t="s">
        <v>176</v>
      </c>
      <c r="J1083" s="158" t="s">
        <v>176</v>
      </c>
      <c r="K1083" s="158" t="s">
        <v>176</v>
      </c>
      <c r="L1083" s="158" t="s">
        <v>176</v>
      </c>
      <c r="M1083" s="158" t="s">
        <v>176</v>
      </c>
      <c r="N1083" s="158"/>
      <c r="O1083" s="159" t="s">
        <v>979</v>
      </c>
      <c r="P1083" s="160"/>
      <c r="R1083" s="161">
        <f>P1083-SUM(R1084:R1089)</f>
        <v>0</v>
      </c>
      <c r="S1083" s="153" t="s">
        <v>176</v>
      </c>
      <c r="T1083" s="160"/>
      <c r="V1083" s="161">
        <f>T1083+V1084+V1085+V1088+V1089</f>
        <v>0</v>
      </c>
      <c r="X1083" s="342"/>
      <c r="Y1083" s="342"/>
      <c r="Z1083" s="342"/>
    </row>
    <row r="1084" spans="1:26" ht="15" hidden="1" customHeight="1">
      <c r="A1084" s="153">
        <v>1074</v>
      </c>
      <c r="B1084" s="153">
        <f t="shared" si="382"/>
        <v>4</v>
      </c>
      <c r="C1084" s="154">
        <v>6731</v>
      </c>
      <c r="F1084" s="158" t="s">
        <v>176</v>
      </c>
      <c r="G1084" s="158"/>
      <c r="H1084" s="162">
        <v>6731</v>
      </c>
      <c r="I1084" s="158" t="s">
        <v>176</v>
      </c>
      <c r="J1084" s="158" t="s">
        <v>176</v>
      </c>
      <c r="K1084" s="158" t="s">
        <v>176</v>
      </c>
      <c r="L1084" s="158" t="s">
        <v>176</v>
      </c>
      <c r="M1084" s="158" t="s">
        <v>176</v>
      </c>
      <c r="N1084" s="158" t="s">
        <v>1422</v>
      </c>
      <c r="O1084" s="162" t="s">
        <v>980</v>
      </c>
      <c r="P1084" s="170"/>
      <c r="R1084" s="171">
        <f>P1084</f>
        <v>0</v>
      </c>
      <c r="S1084" s="153" t="s">
        <v>176</v>
      </c>
      <c r="T1084" s="170"/>
      <c r="V1084" s="171">
        <f>T1084</f>
        <v>0</v>
      </c>
      <c r="X1084" s="342"/>
      <c r="Y1084" s="342"/>
      <c r="Z1084" s="342"/>
    </row>
    <row r="1085" spans="1:26" ht="15" hidden="1" customHeight="1">
      <c r="A1085" s="153">
        <v>1075</v>
      </c>
      <c r="B1085" s="153">
        <f t="shared" si="382"/>
        <v>4</v>
      </c>
      <c r="C1085" s="154">
        <v>6732</v>
      </c>
      <c r="F1085" s="158" t="s">
        <v>176</v>
      </c>
      <c r="G1085" s="158"/>
      <c r="H1085" s="162">
        <v>6732</v>
      </c>
      <c r="I1085" s="158" t="s">
        <v>176</v>
      </c>
      <c r="J1085" s="158" t="s">
        <v>176</v>
      </c>
      <c r="K1085" s="158" t="s">
        <v>176</v>
      </c>
      <c r="L1085" s="158" t="s">
        <v>176</v>
      </c>
      <c r="M1085" s="158" t="s">
        <v>176</v>
      </c>
      <c r="N1085" s="158" t="s">
        <v>1422</v>
      </c>
      <c r="O1085" s="162" t="s">
        <v>981</v>
      </c>
      <c r="P1085" s="170"/>
      <c r="R1085" s="171">
        <f>P1085-R1086-R1087</f>
        <v>0</v>
      </c>
      <c r="S1085" s="153" t="s">
        <v>176</v>
      </c>
      <c r="T1085" s="170"/>
      <c r="V1085" s="171">
        <f>T1085+V1086+V1087</f>
        <v>0</v>
      </c>
      <c r="X1085" s="342"/>
      <c r="Y1085" s="342"/>
      <c r="Z1085" s="342"/>
    </row>
    <row r="1086" spans="1:26" ht="15" hidden="1" customHeight="1">
      <c r="A1086" s="153">
        <v>1076</v>
      </c>
      <c r="B1086" s="153">
        <f t="shared" si="382"/>
        <v>5</v>
      </c>
      <c r="C1086" s="154">
        <v>67321</v>
      </c>
      <c r="F1086" s="158" t="s">
        <v>176</v>
      </c>
      <c r="G1086" s="158"/>
      <c r="H1086" s="158" t="s">
        <v>176</v>
      </c>
      <c r="I1086" s="163">
        <v>67321</v>
      </c>
      <c r="J1086" s="158" t="s">
        <v>176</v>
      </c>
      <c r="K1086" s="158" t="s">
        <v>176</v>
      </c>
      <c r="L1086" s="158" t="s">
        <v>176</v>
      </c>
      <c r="M1086" s="158" t="s">
        <v>176</v>
      </c>
      <c r="N1086" s="158" t="s">
        <v>1422</v>
      </c>
      <c r="O1086" s="163" t="s">
        <v>976</v>
      </c>
      <c r="P1086" s="170"/>
      <c r="R1086" s="171">
        <f t="shared" ref="R1086:R1087" si="399">P1086</f>
        <v>0</v>
      </c>
      <c r="S1086" s="153" t="s">
        <v>176</v>
      </c>
      <c r="T1086" s="170"/>
      <c r="V1086" s="171">
        <f t="shared" ref="V1086:V1087" si="400">T1086</f>
        <v>0</v>
      </c>
      <c r="X1086" s="342"/>
      <c r="Y1086" s="342"/>
      <c r="Z1086" s="342"/>
    </row>
    <row r="1087" spans="1:26" ht="15" hidden="1" customHeight="1">
      <c r="A1087" s="153">
        <v>1077</v>
      </c>
      <c r="B1087" s="153">
        <f t="shared" si="382"/>
        <v>5</v>
      </c>
      <c r="C1087" s="154">
        <v>67322</v>
      </c>
      <c r="F1087" s="158" t="s">
        <v>176</v>
      </c>
      <c r="G1087" s="158"/>
      <c r="H1087" s="158" t="s">
        <v>176</v>
      </c>
      <c r="I1087" s="163">
        <v>67322</v>
      </c>
      <c r="J1087" s="158" t="s">
        <v>176</v>
      </c>
      <c r="K1087" s="158" t="s">
        <v>176</v>
      </c>
      <c r="L1087" s="158" t="s">
        <v>176</v>
      </c>
      <c r="M1087" s="158" t="s">
        <v>176</v>
      </c>
      <c r="N1087" s="158" t="s">
        <v>1422</v>
      </c>
      <c r="O1087" s="163" t="s">
        <v>977</v>
      </c>
      <c r="P1087" s="170"/>
      <c r="R1087" s="171">
        <f t="shared" si="399"/>
        <v>0</v>
      </c>
      <c r="S1087" s="153" t="s">
        <v>176</v>
      </c>
      <c r="T1087" s="170"/>
      <c r="V1087" s="171">
        <f t="shared" si="400"/>
        <v>0</v>
      </c>
      <c r="X1087" s="342"/>
      <c r="Y1087" s="342"/>
      <c r="Z1087" s="342"/>
    </row>
    <row r="1088" spans="1:26" ht="15" hidden="1" customHeight="1">
      <c r="A1088" s="153">
        <v>1078</v>
      </c>
      <c r="B1088" s="153">
        <f t="shared" si="382"/>
        <v>4</v>
      </c>
      <c r="C1088" s="154">
        <v>6733</v>
      </c>
      <c r="F1088" s="158" t="s">
        <v>176</v>
      </c>
      <c r="G1088" s="158"/>
      <c r="H1088" s="162">
        <v>6733</v>
      </c>
      <c r="I1088" s="158" t="s">
        <v>176</v>
      </c>
      <c r="J1088" s="158" t="s">
        <v>176</v>
      </c>
      <c r="K1088" s="158" t="s">
        <v>176</v>
      </c>
      <c r="L1088" s="158" t="s">
        <v>176</v>
      </c>
      <c r="M1088" s="158" t="s">
        <v>176</v>
      </c>
      <c r="N1088" s="158" t="s">
        <v>1422</v>
      </c>
      <c r="O1088" s="162" t="s">
        <v>982</v>
      </c>
      <c r="P1088" s="170"/>
      <c r="R1088" s="171">
        <f>P1088</f>
        <v>0</v>
      </c>
      <c r="S1088" s="153" t="s">
        <v>176</v>
      </c>
      <c r="T1088" s="170"/>
      <c r="V1088" s="171">
        <f>T1088</f>
        <v>0</v>
      </c>
      <c r="X1088" s="342"/>
      <c r="Y1088" s="342"/>
      <c r="Z1088" s="342"/>
    </row>
    <row r="1089" spans="1:26" ht="15" hidden="1" customHeight="1">
      <c r="A1089" s="153">
        <v>1079</v>
      </c>
      <c r="B1089" s="153">
        <f t="shared" si="382"/>
        <v>4</v>
      </c>
      <c r="C1089" s="154">
        <v>6738</v>
      </c>
      <c r="F1089" s="158" t="s">
        <v>176</v>
      </c>
      <c r="G1089" s="158"/>
      <c r="H1089" s="162">
        <v>6738</v>
      </c>
      <c r="I1089" s="158" t="s">
        <v>176</v>
      </c>
      <c r="J1089" s="158" t="s">
        <v>176</v>
      </c>
      <c r="K1089" s="158" t="s">
        <v>176</v>
      </c>
      <c r="L1089" s="158" t="s">
        <v>176</v>
      </c>
      <c r="M1089" s="158" t="s">
        <v>176</v>
      </c>
      <c r="N1089" s="158" t="s">
        <v>1422</v>
      </c>
      <c r="O1089" s="162" t="s">
        <v>983</v>
      </c>
      <c r="P1089" s="170"/>
      <c r="R1089" s="171">
        <f>P1089</f>
        <v>0</v>
      </c>
      <c r="S1089" s="153" t="s">
        <v>176</v>
      </c>
      <c r="T1089" s="170"/>
      <c r="V1089" s="171">
        <f>T1089</f>
        <v>0</v>
      </c>
      <c r="X1089" s="342"/>
      <c r="Y1089" s="342"/>
      <c r="Z1089" s="342"/>
    </row>
    <row r="1090" spans="1:26" ht="15" customHeight="1">
      <c r="A1090" s="153">
        <v>1080</v>
      </c>
      <c r="B1090" s="153">
        <f t="shared" si="382"/>
        <v>3</v>
      </c>
      <c r="C1090" s="154">
        <v>679</v>
      </c>
      <c r="D1090" s="154" t="s">
        <v>1421</v>
      </c>
      <c r="F1090" s="158" t="s">
        <v>176</v>
      </c>
      <c r="G1090" s="159">
        <v>679</v>
      </c>
      <c r="H1090" s="158" t="s">
        <v>176</v>
      </c>
      <c r="I1090" s="158" t="s">
        <v>176</v>
      </c>
      <c r="J1090" s="158" t="s">
        <v>176</v>
      </c>
      <c r="K1090" s="158" t="s">
        <v>176</v>
      </c>
      <c r="L1090" s="158" t="s">
        <v>176</v>
      </c>
      <c r="M1090" s="158" t="s">
        <v>176</v>
      </c>
      <c r="N1090" s="158"/>
      <c r="O1090" s="159" t="s">
        <v>984</v>
      </c>
      <c r="P1090" s="160"/>
      <c r="R1090" s="161">
        <f>P1090-R1091-R1092</f>
        <v>0</v>
      </c>
      <c r="S1090" s="153" t="s">
        <v>176</v>
      </c>
      <c r="T1090" s="160"/>
      <c r="V1090" s="161">
        <f>T1090+V1091+V1092</f>
        <v>0</v>
      </c>
      <c r="X1090" s="342"/>
      <c r="Y1090" s="342"/>
      <c r="Z1090" s="342"/>
    </row>
    <row r="1091" spans="1:26" ht="15" hidden="1" customHeight="1">
      <c r="A1091" s="153">
        <v>1081</v>
      </c>
      <c r="B1091" s="153">
        <f t="shared" si="382"/>
        <v>4</v>
      </c>
      <c r="C1091" s="154">
        <v>6791</v>
      </c>
      <c r="F1091" s="158" t="s">
        <v>176</v>
      </c>
      <c r="G1091" s="158"/>
      <c r="H1091" s="162">
        <v>6791</v>
      </c>
      <c r="I1091" s="158" t="s">
        <v>176</v>
      </c>
      <c r="J1091" s="158" t="s">
        <v>176</v>
      </c>
      <c r="K1091" s="158" t="s">
        <v>176</v>
      </c>
      <c r="L1091" s="158" t="s">
        <v>176</v>
      </c>
      <c r="M1091" s="158" t="s">
        <v>176</v>
      </c>
      <c r="N1091" s="158" t="s">
        <v>1422</v>
      </c>
      <c r="O1091" s="162" t="s">
        <v>780</v>
      </c>
      <c r="P1091" s="170"/>
      <c r="R1091" s="171">
        <f t="shared" ref="R1091:R1092" si="401">P1091</f>
        <v>0</v>
      </c>
      <c r="S1091" s="153" t="s">
        <v>176</v>
      </c>
      <c r="T1091" s="170"/>
      <c r="V1091" s="171">
        <f t="shared" ref="V1091:V1092" si="402">T1091</f>
        <v>0</v>
      </c>
      <c r="X1091" s="342"/>
      <c r="Y1091" s="342"/>
      <c r="Z1091" s="342"/>
    </row>
    <row r="1092" spans="1:26" ht="15" hidden="1" customHeight="1">
      <c r="A1092" s="153">
        <v>1082</v>
      </c>
      <c r="B1092" s="153">
        <f t="shared" si="382"/>
        <v>4</v>
      </c>
      <c r="C1092" s="154">
        <v>6792</v>
      </c>
      <c r="F1092" s="158" t="s">
        <v>176</v>
      </c>
      <c r="G1092" s="158"/>
      <c r="H1092" s="162">
        <v>6792</v>
      </c>
      <c r="I1092" s="158" t="s">
        <v>176</v>
      </c>
      <c r="J1092" s="158" t="s">
        <v>176</v>
      </c>
      <c r="K1092" s="158" t="s">
        <v>176</v>
      </c>
      <c r="L1092" s="158" t="s">
        <v>176</v>
      </c>
      <c r="M1092" s="158" t="s">
        <v>176</v>
      </c>
      <c r="N1092" s="158" t="s">
        <v>1422</v>
      </c>
      <c r="O1092" s="162" t="s">
        <v>985</v>
      </c>
      <c r="P1092" s="170"/>
      <c r="R1092" s="171">
        <f t="shared" si="401"/>
        <v>0</v>
      </c>
      <c r="S1092" s="153" t="s">
        <v>176</v>
      </c>
      <c r="T1092" s="170"/>
      <c r="V1092" s="171">
        <f t="shared" si="402"/>
        <v>0</v>
      </c>
      <c r="X1092" s="342"/>
      <c r="Y1092" s="342"/>
      <c r="Z1092" s="342"/>
    </row>
    <row r="1093" spans="1:26" ht="15" customHeight="1">
      <c r="A1093" s="153">
        <v>1083</v>
      </c>
      <c r="B1093" s="153">
        <f t="shared" si="382"/>
        <v>2</v>
      </c>
      <c r="C1093" s="154">
        <v>68</v>
      </c>
      <c r="D1093" s="154" t="s">
        <v>1421</v>
      </c>
      <c r="F1093" s="155">
        <v>68</v>
      </c>
      <c r="G1093" s="155"/>
      <c r="H1093" s="155" t="s">
        <v>176</v>
      </c>
      <c r="I1093" s="155" t="s">
        <v>176</v>
      </c>
      <c r="J1093" s="155" t="s">
        <v>176</v>
      </c>
      <c r="K1093" s="155" t="s">
        <v>176</v>
      </c>
      <c r="L1093" s="155" t="s">
        <v>176</v>
      </c>
      <c r="M1093" s="155" t="s">
        <v>176</v>
      </c>
      <c r="N1093" s="155"/>
      <c r="O1093" s="155" t="s">
        <v>986</v>
      </c>
      <c r="P1093" s="169"/>
      <c r="R1093" s="156"/>
      <c r="S1093" s="153" t="s">
        <v>176</v>
      </c>
      <c r="T1093" s="169"/>
      <c r="V1093" s="156"/>
      <c r="X1093" s="342"/>
      <c r="Y1093" s="342"/>
      <c r="Z1093" s="342"/>
    </row>
    <row r="1094" spans="1:26" ht="15" customHeight="1">
      <c r="A1094" s="153">
        <v>1084</v>
      </c>
      <c r="B1094" s="153">
        <f t="shared" si="382"/>
        <v>3</v>
      </c>
      <c r="C1094" s="154">
        <v>681</v>
      </c>
      <c r="D1094" s="154" t="s">
        <v>1421</v>
      </c>
      <c r="F1094" s="158" t="s">
        <v>176</v>
      </c>
      <c r="G1094" s="159">
        <v>681</v>
      </c>
      <c r="H1094" s="158" t="s">
        <v>176</v>
      </c>
      <c r="I1094" s="158" t="s">
        <v>176</v>
      </c>
      <c r="J1094" s="158" t="s">
        <v>176</v>
      </c>
      <c r="K1094" s="158" t="s">
        <v>176</v>
      </c>
      <c r="L1094" s="158" t="s">
        <v>176</v>
      </c>
      <c r="M1094" s="158" t="s">
        <v>176</v>
      </c>
      <c r="N1094" s="158"/>
      <c r="O1094" s="159" t="s">
        <v>987</v>
      </c>
      <c r="P1094" s="160"/>
      <c r="R1094" s="161">
        <f>P1094-R1095-R1096</f>
        <v>0</v>
      </c>
      <c r="S1094" s="153" t="s">
        <v>176</v>
      </c>
      <c r="T1094" s="160"/>
      <c r="V1094" s="161">
        <f>T1094+V1095+V1096</f>
        <v>0</v>
      </c>
      <c r="X1094" s="342"/>
      <c r="Y1094" s="342"/>
      <c r="Z1094" s="342"/>
    </row>
    <row r="1095" spans="1:26" ht="15" hidden="1" customHeight="1">
      <c r="A1095" s="153">
        <v>1085</v>
      </c>
      <c r="B1095" s="153">
        <f t="shared" si="382"/>
        <v>4</v>
      </c>
      <c r="C1095" s="154">
        <v>6811</v>
      </c>
      <c r="F1095" s="158" t="s">
        <v>176</v>
      </c>
      <c r="G1095" s="158"/>
      <c r="H1095" s="162">
        <v>6811</v>
      </c>
      <c r="I1095" s="158" t="s">
        <v>176</v>
      </c>
      <c r="J1095" s="158" t="s">
        <v>176</v>
      </c>
      <c r="K1095" s="158" t="s">
        <v>176</v>
      </c>
      <c r="L1095" s="158" t="s">
        <v>176</v>
      </c>
      <c r="M1095" s="158" t="s">
        <v>176</v>
      </c>
      <c r="N1095" s="158" t="s">
        <v>1422</v>
      </c>
      <c r="O1095" s="162" t="s">
        <v>976</v>
      </c>
      <c r="P1095" s="170"/>
      <c r="R1095" s="171">
        <f t="shared" ref="R1095:R1096" si="403">P1095</f>
        <v>0</v>
      </c>
      <c r="S1095" s="153" t="s">
        <v>176</v>
      </c>
      <c r="T1095" s="170"/>
      <c r="V1095" s="171">
        <f t="shared" ref="V1095:V1096" si="404">T1095</f>
        <v>0</v>
      </c>
      <c r="X1095" s="342"/>
      <c r="Y1095" s="342"/>
      <c r="Z1095" s="342"/>
    </row>
    <row r="1096" spans="1:26" ht="15" hidden="1" customHeight="1">
      <c r="A1096" s="153">
        <v>1086</v>
      </c>
      <c r="B1096" s="153">
        <f t="shared" si="382"/>
        <v>4</v>
      </c>
      <c r="C1096" s="154">
        <v>6812</v>
      </c>
      <c r="F1096" s="158" t="s">
        <v>176</v>
      </c>
      <c r="G1096" s="158"/>
      <c r="H1096" s="162">
        <v>6812</v>
      </c>
      <c r="I1096" s="158" t="s">
        <v>176</v>
      </c>
      <c r="J1096" s="158" t="s">
        <v>176</v>
      </c>
      <c r="K1096" s="158" t="s">
        <v>176</v>
      </c>
      <c r="L1096" s="158" t="s">
        <v>176</v>
      </c>
      <c r="M1096" s="158" t="s">
        <v>176</v>
      </c>
      <c r="N1096" s="158" t="s">
        <v>1422</v>
      </c>
      <c r="O1096" s="162" t="s">
        <v>977</v>
      </c>
      <c r="P1096" s="170"/>
      <c r="R1096" s="171">
        <f t="shared" si="403"/>
        <v>0</v>
      </c>
      <c r="S1096" s="153" t="s">
        <v>176</v>
      </c>
      <c r="T1096" s="170"/>
      <c r="V1096" s="171">
        <f t="shared" si="404"/>
        <v>0</v>
      </c>
      <c r="X1096" s="342"/>
      <c r="Y1096" s="342"/>
      <c r="Z1096" s="342"/>
    </row>
    <row r="1097" spans="1:26" ht="15" customHeight="1">
      <c r="A1097" s="153">
        <v>1087</v>
      </c>
      <c r="B1097" s="153">
        <f t="shared" si="382"/>
        <v>3</v>
      </c>
      <c r="C1097" s="154">
        <v>682</v>
      </c>
      <c r="D1097" s="154" t="s">
        <v>1421</v>
      </c>
      <c r="F1097" s="158" t="s">
        <v>176</v>
      </c>
      <c r="G1097" s="159">
        <v>682</v>
      </c>
      <c r="H1097" s="158" t="s">
        <v>176</v>
      </c>
      <c r="I1097" s="158" t="s">
        <v>176</v>
      </c>
      <c r="J1097" s="158" t="s">
        <v>176</v>
      </c>
      <c r="K1097" s="158" t="s">
        <v>176</v>
      </c>
      <c r="L1097" s="158" t="s">
        <v>176</v>
      </c>
      <c r="M1097" s="158" t="s">
        <v>176</v>
      </c>
      <c r="N1097" s="158"/>
      <c r="O1097" s="159" t="s">
        <v>771</v>
      </c>
      <c r="P1097" s="160"/>
      <c r="R1097" s="161">
        <f>P1097</f>
        <v>0</v>
      </c>
      <c r="S1097" s="153" t="s">
        <v>176</v>
      </c>
      <c r="T1097" s="160"/>
      <c r="V1097" s="161">
        <f>T1097</f>
        <v>0</v>
      </c>
      <c r="X1097" s="342"/>
      <c r="Y1097" s="342"/>
      <c r="Z1097" s="342"/>
    </row>
    <row r="1098" spans="1:26" ht="15" customHeight="1">
      <c r="A1098" s="153">
        <v>1088</v>
      </c>
      <c r="B1098" s="153">
        <f t="shared" si="382"/>
        <v>3</v>
      </c>
      <c r="C1098" s="154">
        <v>683</v>
      </c>
      <c r="D1098" s="154" t="s">
        <v>1421</v>
      </c>
      <c r="F1098" s="158" t="s">
        <v>176</v>
      </c>
      <c r="G1098" s="159">
        <v>683</v>
      </c>
      <c r="H1098" s="158" t="s">
        <v>176</v>
      </c>
      <c r="I1098" s="158" t="s">
        <v>176</v>
      </c>
      <c r="J1098" s="158" t="s">
        <v>176</v>
      </c>
      <c r="K1098" s="158" t="s">
        <v>176</v>
      </c>
      <c r="L1098" s="158" t="s">
        <v>176</v>
      </c>
      <c r="M1098" s="158" t="s">
        <v>176</v>
      </c>
      <c r="N1098" s="158"/>
      <c r="O1098" s="159" t="s">
        <v>988</v>
      </c>
      <c r="P1098" s="160"/>
      <c r="R1098" s="161">
        <f>P1098</f>
        <v>0</v>
      </c>
      <c r="S1098" s="153" t="s">
        <v>176</v>
      </c>
      <c r="T1098" s="160"/>
      <c r="V1098" s="161">
        <f>T1098</f>
        <v>0</v>
      </c>
      <c r="X1098" s="342"/>
      <c r="Y1098" s="342"/>
      <c r="Z1098" s="342"/>
    </row>
    <row r="1099" spans="1:26" ht="15" customHeight="1">
      <c r="A1099" s="153">
        <v>1089</v>
      </c>
      <c r="B1099" s="153">
        <f t="shared" si="382"/>
        <v>3</v>
      </c>
      <c r="C1099" s="154">
        <v>688</v>
      </c>
      <c r="D1099" s="154" t="s">
        <v>1421</v>
      </c>
      <c r="F1099" s="158" t="s">
        <v>176</v>
      </c>
      <c r="G1099" s="159">
        <v>688</v>
      </c>
      <c r="H1099" s="158" t="s">
        <v>176</v>
      </c>
      <c r="I1099" s="158" t="s">
        <v>176</v>
      </c>
      <c r="J1099" s="158" t="s">
        <v>176</v>
      </c>
      <c r="K1099" s="158" t="s">
        <v>176</v>
      </c>
      <c r="L1099" s="158" t="s">
        <v>176</v>
      </c>
      <c r="M1099" s="158" t="s">
        <v>176</v>
      </c>
      <c r="N1099" s="158"/>
      <c r="O1099" s="159" t="s">
        <v>989</v>
      </c>
      <c r="P1099" s="160"/>
      <c r="R1099" s="161">
        <f>P1099-R1100-R1101-R1102-R1103</f>
        <v>0</v>
      </c>
      <c r="S1099" s="153" t="s">
        <v>176</v>
      </c>
      <c r="T1099" s="160"/>
      <c r="V1099" s="161">
        <f>T1099+V1100+V1101+V1102+V1103</f>
        <v>0</v>
      </c>
      <c r="X1099" s="342"/>
      <c r="Y1099" s="342"/>
      <c r="Z1099" s="342"/>
    </row>
    <row r="1100" spans="1:26" ht="15" hidden="1" customHeight="1">
      <c r="A1100" s="153">
        <v>1090</v>
      </c>
      <c r="B1100" s="153">
        <f t="shared" ref="B1100:B1104" si="405">LEN(C1100)</f>
        <v>4</v>
      </c>
      <c r="C1100" s="154">
        <v>6881</v>
      </c>
      <c r="F1100" s="158" t="s">
        <v>176</v>
      </c>
      <c r="G1100" s="158"/>
      <c r="H1100" s="162">
        <v>6881</v>
      </c>
      <c r="I1100" s="158" t="s">
        <v>176</v>
      </c>
      <c r="J1100" s="158" t="s">
        <v>176</v>
      </c>
      <c r="K1100" s="158" t="s">
        <v>176</v>
      </c>
      <c r="L1100" s="158" t="s">
        <v>176</v>
      </c>
      <c r="M1100" s="158" t="s">
        <v>176</v>
      </c>
      <c r="N1100" s="158" t="s">
        <v>1422</v>
      </c>
      <c r="O1100" s="162" t="s">
        <v>990</v>
      </c>
      <c r="P1100" s="170"/>
      <c r="R1100" s="171">
        <f t="shared" ref="R1100:R1103" si="406">P1100</f>
        <v>0</v>
      </c>
      <c r="S1100" s="153" t="s">
        <v>176</v>
      </c>
      <c r="T1100" s="170"/>
      <c r="V1100" s="171">
        <f t="shared" ref="V1100:V1103" si="407">T1100</f>
        <v>0</v>
      </c>
      <c r="X1100" s="342"/>
      <c r="Y1100" s="342"/>
      <c r="Z1100" s="342"/>
    </row>
    <row r="1101" spans="1:26" ht="15" hidden="1" customHeight="1">
      <c r="A1101" s="153">
        <v>1091</v>
      </c>
      <c r="B1101" s="153">
        <f t="shared" si="405"/>
        <v>4</v>
      </c>
      <c r="C1101" s="154">
        <v>6882</v>
      </c>
      <c r="F1101" s="158" t="s">
        <v>176</v>
      </c>
      <c r="G1101" s="158"/>
      <c r="H1101" s="162">
        <v>6882</v>
      </c>
      <c r="I1101" s="158" t="s">
        <v>176</v>
      </c>
      <c r="J1101" s="158" t="s">
        <v>176</v>
      </c>
      <c r="K1101" s="158" t="s">
        <v>176</v>
      </c>
      <c r="L1101" s="158" t="s">
        <v>176</v>
      </c>
      <c r="M1101" s="158" t="s">
        <v>176</v>
      </c>
      <c r="N1101" s="158" t="s">
        <v>1422</v>
      </c>
      <c r="O1101" s="162" t="s">
        <v>991</v>
      </c>
      <c r="P1101" s="170"/>
      <c r="R1101" s="171">
        <f t="shared" si="406"/>
        <v>0</v>
      </c>
      <c r="S1101" s="153" t="s">
        <v>176</v>
      </c>
      <c r="T1101" s="170"/>
      <c r="V1101" s="171">
        <f t="shared" si="407"/>
        <v>0</v>
      </c>
      <c r="X1101" s="342"/>
      <c r="Y1101" s="342"/>
      <c r="Z1101" s="342"/>
    </row>
    <row r="1102" spans="1:26" ht="15" hidden="1" customHeight="1">
      <c r="A1102" s="153">
        <v>1092</v>
      </c>
      <c r="B1102" s="153">
        <f t="shared" si="405"/>
        <v>4</v>
      </c>
      <c r="C1102" s="154">
        <v>6883</v>
      </c>
      <c r="F1102" s="158" t="s">
        <v>176</v>
      </c>
      <c r="G1102" s="158"/>
      <c r="H1102" s="162">
        <v>6883</v>
      </c>
      <c r="I1102" s="158" t="s">
        <v>176</v>
      </c>
      <c r="J1102" s="158" t="s">
        <v>176</v>
      </c>
      <c r="K1102" s="158" t="s">
        <v>176</v>
      </c>
      <c r="L1102" s="158" t="s">
        <v>176</v>
      </c>
      <c r="M1102" s="158" t="s">
        <v>176</v>
      </c>
      <c r="N1102" s="158" t="s">
        <v>1422</v>
      </c>
      <c r="O1102" s="162" t="s">
        <v>992</v>
      </c>
      <c r="P1102" s="170"/>
      <c r="R1102" s="171">
        <f t="shared" si="406"/>
        <v>0</v>
      </c>
      <c r="S1102" s="153" t="s">
        <v>176</v>
      </c>
      <c r="T1102" s="170"/>
      <c r="V1102" s="171">
        <f t="shared" si="407"/>
        <v>0</v>
      </c>
      <c r="X1102" s="342"/>
      <c r="Y1102" s="342"/>
      <c r="Z1102" s="342"/>
    </row>
    <row r="1103" spans="1:26" ht="15" hidden="1" customHeight="1">
      <c r="A1103" s="153">
        <v>1093</v>
      </c>
      <c r="B1103" s="153">
        <f t="shared" si="405"/>
        <v>4</v>
      </c>
      <c r="C1103" s="154">
        <v>6884</v>
      </c>
      <c r="F1103" s="158" t="s">
        <v>176</v>
      </c>
      <c r="G1103" s="158"/>
      <c r="H1103" s="162">
        <v>6884</v>
      </c>
      <c r="I1103" s="158" t="s">
        <v>176</v>
      </c>
      <c r="J1103" s="158" t="s">
        <v>176</v>
      </c>
      <c r="K1103" s="158" t="s">
        <v>176</v>
      </c>
      <c r="L1103" s="158" t="s">
        <v>176</v>
      </c>
      <c r="M1103" s="158" t="s">
        <v>176</v>
      </c>
      <c r="N1103" s="158" t="s">
        <v>1422</v>
      </c>
      <c r="O1103" s="162" t="s">
        <v>993</v>
      </c>
      <c r="P1103" s="170"/>
      <c r="R1103" s="171">
        <f t="shared" si="406"/>
        <v>0</v>
      </c>
      <c r="S1103" s="153" t="s">
        <v>176</v>
      </c>
      <c r="T1103" s="170"/>
      <c r="V1103" s="171">
        <f t="shared" si="407"/>
        <v>0</v>
      </c>
      <c r="X1103" s="342"/>
      <c r="Y1103" s="342"/>
      <c r="Z1103" s="342"/>
    </row>
    <row r="1104" spans="1:26" ht="15" customHeight="1">
      <c r="A1104" s="153">
        <v>1094</v>
      </c>
      <c r="B1104" s="153">
        <f t="shared" si="405"/>
        <v>3</v>
      </c>
      <c r="C1104" s="154">
        <v>689</v>
      </c>
      <c r="D1104" s="154" t="s">
        <v>1421</v>
      </c>
      <c r="F1104" s="158" t="s">
        <v>176</v>
      </c>
      <c r="G1104" s="159">
        <v>689</v>
      </c>
      <c r="H1104" s="158" t="s">
        <v>176</v>
      </c>
      <c r="I1104" s="158" t="s">
        <v>176</v>
      </c>
      <c r="J1104" s="158" t="s">
        <v>176</v>
      </c>
      <c r="K1104" s="158" t="s">
        <v>176</v>
      </c>
      <c r="L1104" s="158" t="s">
        <v>176</v>
      </c>
      <c r="M1104" s="158" t="s">
        <v>176</v>
      </c>
      <c r="N1104" s="158"/>
      <c r="O1104" s="159" t="s">
        <v>994</v>
      </c>
      <c r="P1104" s="160"/>
      <c r="R1104" s="161">
        <f>P1104</f>
        <v>0</v>
      </c>
      <c r="S1104" s="153" t="s">
        <v>176</v>
      </c>
      <c r="T1104" s="160"/>
      <c r="V1104" s="161">
        <f>T1104</f>
        <v>0</v>
      </c>
      <c r="X1104" s="342"/>
      <c r="Y1104" s="342"/>
      <c r="Z1104" s="342"/>
    </row>
    <row r="1105" spans="18:22" ht="15" customHeight="1">
      <c r="R1105" s="269">
        <f>SUM(R11:R1104)</f>
        <v>0</v>
      </c>
      <c r="T1105" s="269">
        <f>SUM(T11:T1104)</f>
        <v>0</v>
      </c>
      <c r="V1105" s="269"/>
    </row>
  </sheetData>
  <sheetProtection algorithmName="SHA-512" hashValue="cV6ZiorjxZRdYC+rK+SbWR6UUrUjMUSUJK89AvIN3KJVvoMAUw2dYqNb9x0CCTp6d6MtEktmGTJfFIXNvBPfxQ==" saltValue="YtD89p9okBmVCB/6xG4B8g==" spinCount="100000" sheet="1" selectLockedCells="1"/>
  <autoFilter ref="A10:Z1104">
    <filterColumn colId="3">
      <customFilters>
        <customFilter operator="notEqual" val=" "/>
      </customFilters>
    </filterColumn>
    <filterColumn colId="23" showButton="0"/>
    <filterColumn colId="24" showButton="0"/>
  </autoFilter>
  <mergeCells count="1096">
    <mergeCell ref="X15:Z15"/>
    <mergeCell ref="X16:Z16"/>
    <mergeCell ref="X17:Z17"/>
    <mergeCell ref="X18:Z18"/>
    <mergeCell ref="X19:Z19"/>
    <mergeCell ref="X20:Z20"/>
    <mergeCell ref="F2:X2"/>
    <mergeCell ref="X8:Z10"/>
    <mergeCell ref="X11:Z11"/>
    <mergeCell ref="X12:Z12"/>
    <mergeCell ref="X13:Z13"/>
    <mergeCell ref="X14:Z14"/>
    <mergeCell ref="X33:Z33"/>
    <mergeCell ref="X34:Z34"/>
    <mergeCell ref="X35:Z35"/>
    <mergeCell ref="X36:Z36"/>
    <mergeCell ref="X37:Z37"/>
    <mergeCell ref="X38:Z38"/>
    <mergeCell ref="X27:Z27"/>
    <mergeCell ref="X28:Z28"/>
    <mergeCell ref="X29:Z29"/>
    <mergeCell ref="X30:Z30"/>
    <mergeCell ref="X31:Z31"/>
    <mergeCell ref="X32:Z32"/>
    <mergeCell ref="X21:Z21"/>
    <mergeCell ref="X22:Z22"/>
    <mergeCell ref="X23:Z23"/>
    <mergeCell ref="X24:Z24"/>
    <mergeCell ref="X25:Z25"/>
    <mergeCell ref="X26:Z26"/>
    <mergeCell ref="X51:Z51"/>
    <mergeCell ref="X52:Z52"/>
    <mergeCell ref="X53:Z53"/>
    <mergeCell ref="X54:Z54"/>
    <mergeCell ref="X55:Z55"/>
    <mergeCell ref="X56:Z56"/>
    <mergeCell ref="X45:Z45"/>
    <mergeCell ref="X46:Z46"/>
    <mergeCell ref="X47:Z47"/>
    <mergeCell ref="X48:Z48"/>
    <mergeCell ref="X49:Z49"/>
    <mergeCell ref="X50:Z50"/>
    <mergeCell ref="X39:Z39"/>
    <mergeCell ref="X40:Z40"/>
    <mergeCell ref="X41:Z41"/>
    <mergeCell ref="X42:Z42"/>
    <mergeCell ref="X43:Z43"/>
    <mergeCell ref="X44:Z44"/>
    <mergeCell ref="X69:Z69"/>
    <mergeCell ref="X70:Z70"/>
    <mergeCell ref="X71:Z71"/>
    <mergeCell ref="X72:Z72"/>
    <mergeCell ref="X73:Z73"/>
    <mergeCell ref="X74:Z74"/>
    <mergeCell ref="X63:Z63"/>
    <mergeCell ref="X64:Z64"/>
    <mergeCell ref="X65:Z65"/>
    <mergeCell ref="X66:Z66"/>
    <mergeCell ref="X67:Z67"/>
    <mergeCell ref="X68:Z68"/>
    <mergeCell ref="X57:Z57"/>
    <mergeCell ref="X58:Z58"/>
    <mergeCell ref="X59:Z59"/>
    <mergeCell ref="X60:Z60"/>
    <mergeCell ref="X61:Z61"/>
    <mergeCell ref="X62:Z62"/>
    <mergeCell ref="X87:Z87"/>
    <mergeCell ref="X88:Z88"/>
    <mergeCell ref="X89:Z89"/>
    <mergeCell ref="X90:Z90"/>
    <mergeCell ref="X91:Z91"/>
    <mergeCell ref="X92:Z92"/>
    <mergeCell ref="X81:Z81"/>
    <mergeCell ref="X82:Z82"/>
    <mergeCell ref="X83:Z83"/>
    <mergeCell ref="X84:Z84"/>
    <mergeCell ref="X85:Z85"/>
    <mergeCell ref="X86:Z86"/>
    <mergeCell ref="X75:Z75"/>
    <mergeCell ref="X76:Z76"/>
    <mergeCell ref="X77:Z77"/>
    <mergeCell ref="X78:Z78"/>
    <mergeCell ref="X79:Z79"/>
    <mergeCell ref="X80:Z80"/>
    <mergeCell ref="X105:Z105"/>
    <mergeCell ref="X106:Z106"/>
    <mergeCell ref="X107:Z107"/>
    <mergeCell ref="X108:Z108"/>
    <mergeCell ref="X109:Z109"/>
    <mergeCell ref="X110:Z110"/>
    <mergeCell ref="X99:Z99"/>
    <mergeCell ref="X100:Z100"/>
    <mergeCell ref="X101:Z101"/>
    <mergeCell ref="X102:Z102"/>
    <mergeCell ref="X103:Z103"/>
    <mergeCell ref="X104:Z104"/>
    <mergeCell ref="X93:Z93"/>
    <mergeCell ref="X94:Z94"/>
    <mergeCell ref="X95:Z95"/>
    <mergeCell ref="X96:Z96"/>
    <mergeCell ref="X97:Z97"/>
    <mergeCell ref="X98:Z98"/>
    <mergeCell ref="X123:Z123"/>
    <mergeCell ref="X124:Z124"/>
    <mergeCell ref="X125:Z125"/>
    <mergeCell ref="X126:Z126"/>
    <mergeCell ref="X127:Z127"/>
    <mergeCell ref="X128:Z128"/>
    <mergeCell ref="X117:Z117"/>
    <mergeCell ref="X118:Z118"/>
    <mergeCell ref="X119:Z119"/>
    <mergeCell ref="X120:Z120"/>
    <mergeCell ref="X121:Z121"/>
    <mergeCell ref="X122:Z122"/>
    <mergeCell ref="X111:Z111"/>
    <mergeCell ref="X112:Z112"/>
    <mergeCell ref="X113:Z113"/>
    <mergeCell ref="X114:Z114"/>
    <mergeCell ref="X115:Z115"/>
    <mergeCell ref="X116:Z116"/>
    <mergeCell ref="X141:Z141"/>
    <mergeCell ref="X142:Z142"/>
    <mergeCell ref="X143:Z143"/>
    <mergeCell ref="X144:Z144"/>
    <mergeCell ref="X145:Z145"/>
    <mergeCell ref="X146:Z146"/>
    <mergeCell ref="X135:Z135"/>
    <mergeCell ref="X136:Z136"/>
    <mergeCell ref="X137:Z137"/>
    <mergeCell ref="X138:Z138"/>
    <mergeCell ref="X139:Z139"/>
    <mergeCell ref="X140:Z140"/>
    <mergeCell ref="X129:Z129"/>
    <mergeCell ref="X130:Z130"/>
    <mergeCell ref="X131:Z131"/>
    <mergeCell ref="X132:Z132"/>
    <mergeCell ref="X133:Z133"/>
    <mergeCell ref="X134:Z134"/>
    <mergeCell ref="X159:Z159"/>
    <mergeCell ref="X160:Z160"/>
    <mergeCell ref="X161:Z161"/>
    <mergeCell ref="X162:Z162"/>
    <mergeCell ref="X163:Z163"/>
    <mergeCell ref="X164:Z164"/>
    <mergeCell ref="X153:Z153"/>
    <mergeCell ref="X154:Z154"/>
    <mergeCell ref="X155:Z155"/>
    <mergeCell ref="X156:Z156"/>
    <mergeCell ref="X157:Z157"/>
    <mergeCell ref="X158:Z158"/>
    <mergeCell ref="X147:Z147"/>
    <mergeCell ref="X148:Z148"/>
    <mergeCell ref="X149:Z149"/>
    <mergeCell ref="X150:Z150"/>
    <mergeCell ref="X151:Z151"/>
    <mergeCell ref="X152:Z152"/>
    <mergeCell ref="X177:Z177"/>
    <mergeCell ref="X178:Z178"/>
    <mergeCell ref="X179:Z179"/>
    <mergeCell ref="X180:Z180"/>
    <mergeCell ref="X181:Z181"/>
    <mergeCell ref="X182:Z182"/>
    <mergeCell ref="X171:Z171"/>
    <mergeCell ref="X172:Z172"/>
    <mergeCell ref="X173:Z173"/>
    <mergeCell ref="X174:Z174"/>
    <mergeCell ref="X175:Z175"/>
    <mergeCell ref="X176:Z176"/>
    <mergeCell ref="X165:Z165"/>
    <mergeCell ref="X166:Z166"/>
    <mergeCell ref="X167:Z167"/>
    <mergeCell ref="X168:Z168"/>
    <mergeCell ref="X169:Z169"/>
    <mergeCell ref="X170:Z170"/>
    <mergeCell ref="X195:Z195"/>
    <mergeCell ref="X196:Z196"/>
    <mergeCell ref="X197:Z197"/>
    <mergeCell ref="X198:Z198"/>
    <mergeCell ref="X199:Z199"/>
    <mergeCell ref="X200:Z200"/>
    <mergeCell ref="X189:Z189"/>
    <mergeCell ref="X190:Z190"/>
    <mergeCell ref="X191:Z191"/>
    <mergeCell ref="X192:Z192"/>
    <mergeCell ref="X193:Z193"/>
    <mergeCell ref="X194:Z194"/>
    <mergeCell ref="X183:Z183"/>
    <mergeCell ref="X184:Z184"/>
    <mergeCell ref="X185:Z185"/>
    <mergeCell ref="X186:Z186"/>
    <mergeCell ref="X187:Z187"/>
    <mergeCell ref="X188:Z188"/>
    <mergeCell ref="X213:Z213"/>
    <mergeCell ref="X214:Z214"/>
    <mergeCell ref="X215:Z215"/>
    <mergeCell ref="X216:Z216"/>
    <mergeCell ref="X217:Z217"/>
    <mergeCell ref="X218:Z218"/>
    <mergeCell ref="X207:Z207"/>
    <mergeCell ref="X208:Z208"/>
    <mergeCell ref="X209:Z209"/>
    <mergeCell ref="X210:Z210"/>
    <mergeCell ref="X211:Z211"/>
    <mergeCell ref="X212:Z212"/>
    <mergeCell ref="X201:Z201"/>
    <mergeCell ref="X202:Z202"/>
    <mergeCell ref="X203:Z203"/>
    <mergeCell ref="X204:Z204"/>
    <mergeCell ref="X205:Z205"/>
    <mergeCell ref="X206:Z206"/>
    <mergeCell ref="X231:Z231"/>
    <mergeCell ref="X232:Z232"/>
    <mergeCell ref="X233:Z233"/>
    <mergeCell ref="X234:Z234"/>
    <mergeCell ref="X235:Z235"/>
    <mergeCell ref="X236:Z236"/>
    <mergeCell ref="X225:Z225"/>
    <mergeCell ref="X226:Z226"/>
    <mergeCell ref="X227:Z227"/>
    <mergeCell ref="X228:Z228"/>
    <mergeCell ref="X229:Z229"/>
    <mergeCell ref="X230:Z230"/>
    <mergeCell ref="X219:Z219"/>
    <mergeCell ref="X220:Z220"/>
    <mergeCell ref="X221:Z221"/>
    <mergeCell ref="X222:Z222"/>
    <mergeCell ref="X223:Z223"/>
    <mergeCell ref="X224:Z224"/>
    <mergeCell ref="X249:Z249"/>
    <mergeCell ref="X250:Z250"/>
    <mergeCell ref="X251:Z251"/>
    <mergeCell ref="X252:Z252"/>
    <mergeCell ref="X253:Z253"/>
    <mergeCell ref="X254:Z254"/>
    <mergeCell ref="X243:Z243"/>
    <mergeCell ref="X244:Z244"/>
    <mergeCell ref="X245:Z245"/>
    <mergeCell ref="X246:Z246"/>
    <mergeCell ref="X247:Z247"/>
    <mergeCell ref="X248:Z248"/>
    <mergeCell ref="X237:Z237"/>
    <mergeCell ref="X238:Z238"/>
    <mergeCell ref="X239:Z239"/>
    <mergeCell ref="X240:Z240"/>
    <mergeCell ref="X241:Z241"/>
    <mergeCell ref="X242:Z242"/>
    <mergeCell ref="X267:Z267"/>
    <mergeCell ref="X268:Z268"/>
    <mergeCell ref="X269:Z269"/>
    <mergeCell ref="X270:Z270"/>
    <mergeCell ref="X271:Z271"/>
    <mergeCell ref="X272:Z272"/>
    <mergeCell ref="X261:Z261"/>
    <mergeCell ref="X262:Z262"/>
    <mergeCell ref="X263:Z263"/>
    <mergeCell ref="X264:Z264"/>
    <mergeCell ref="X265:Z265"/>
    <mergeCell ref="X266:Z266"/>
    <mergeCell ref="X255:Z255"/>
    <mergeCell ref="X256:Z256"/>
    <mergeCell ref="X257:Z257"/>
    <mergeCell ref="X258:Z258"/>
    <mergeCell ref="X259:Z259"/>
    <mergeCell ref="X260:Z260"/>
    <mergeCell ref="X285:Z285"/>
    <mergeCell ref="X286:Z286"/>
    <mergeCell ref="X287:Z287"/>
    <mergeCell ref="X288:Z288"/>
    <mergeCell ref="X289:Z289"/>
    <mergeCell ref="X290:Z290"/>
    <mergeCell ref="X279:Z279"/>
    <mergeCell ref="X280:Z280"/>
    <mergeCell ref="X281:Z281"/>
    <mergeCell ref="X282:Z282"/>
    <mergeCell ref="X283:Z283"/>
    <mergeCell ref="X284:Z284"/>
    <mergeCell ref="X273:Z273"/>
    <mergeCell ref="X274:Z274"/>
    <mergeCell ref="X275:Z275"/>
    <mergeCell ref="X276:Z276"/>
    <mergeCell ref="X277:Z277"/>
    <mergeCell ref="X278:Z278"/>
    <mergeCell ref="X303:Z303"/>
    <mergeCell ref="X304:Z304"/>
    <mergeCell ref="X305:Z305"/>
    <mergeCell ref="X306:Z306"/>
    <mergeCell ref="X307:Z307"/>
    <mergeCell ref="X308:Z308"/>
    <mergeCell ref="X297:Z297"/>
    <mergeCell ref="X298:Z298"/>
    <mergeCell ref="X299:Z299"/>
    <mergeCell ref="X300:Z300"/>
    <mergeCell ref="X301:Z301"/>
    <mergeCell ref="X302:Z302"/>
    <mergeCell ref="X291:Z291"/>
    <mergeCell ref="X292:Z292"/>
    <mergeCell ref="X293:Z293"/>
    <mergeCell ref="X294:Z294"/>
    <mergeCell ref="X295:Z295"/>
    <mergeCell ref="X296:Z296"/>
    <mergeCell ref="X321:Z321"/>
    <mergeCell ref="X322:Z322"/>
    <mergeCell ref="X323:Z323"/>
    <mergeCell ref="X324:Z324"/>
    <mergeCell ref="X325:Z325"/>
    <mergeCell ref="X326:Z326"/>
    <mergeCell ref="X315:Z315"/>
    <mergeCell ref="X316:Z316"/>
    <mergeCell ref="X317:Z317"/>
    <mergeCell ref="X318:Z318"/>
    <mergeCell ref="X319:Z319"/>
    <mergeCell ref="X320:Z320"/>
    <mergeCell ref="X309:Z309"/>
    <mergeCell ref="X310:Z310"/>
    <mergeCell ref="X311:Z311"/>
    <mergeCell ref="X312:Z312"/>
    <mergeCell ref="X313:Z313"/>
    <mergeCell ref="X314:Z314"/>
    <mergeCell ref="X339:Z339"/>
    <mergeCell ref="X340:Z340"/>
    <mergeCell ref="X341:Z341"/>
    <mergeCell ref="X342:Z342"/>
    <mergeCell ref="X343:Z343"/>
    <mergeCell ref="X344:Z344"/>
    <mergeCell ref="X333:Z333"/>
    <mergeCell ref="X334:Z334"/>
    <mergeCell ref="X335:Z335"/>
    <mergeCell ref="X336:Z336"/>
    <mergeCell ref="X337:Z337"/>
    <mergeCell ref="X338:Z338"/>
    <mergeCell ref="X327:Z327"/>
    <mergeCell ref="X328:Z328"/>
    <mergeCell ref="X329:Z329"/>
    <mergeCell ref="X330:Z330"/>
    <mergeCell ref="X331:Z331"/>
    <mergeCell ref="X332:Z332"/>
    <mergeCell ref="X357:Z357"/>
    <mergeCell ref="X358:Z358"/>
    <mergeCell ref="X359:Z359"/>
    <mergeCell ref="X360:Z360"/>
    <mergeCell ref="X361:Z361"/>
    <mergeCell ref="X362:Z362"/>
    <mergeCell ref="X351:Z351"/>
    <mergeCell ref="X352:Z352"/>
    <mergeCell ref="X353:Z353"/>
    <mergeCell ref="X354:Z354"/>
    <mergeCell ref="X355:Z355"/>
    <mergeCell ref="X356:Z356"/>
    <mergeCell ref="X345:Z345"/>
    <mergeCell ref="X346:Z346"/>
    <mergeCell ref="X347:Z347"/>
    <mergeCell ref="X348:Z348"/>
    <mergeCell ref="X349:Z349"/>
    <mergeCell ref="X350:Z350"/>
    <mergeCell ref="X375:Z375"/>
    <mergeCell ref="X376:Z376"/>
    <mergeCell ref="X377:Z377"/>
    <mergeCell ref="X378:Z378"/>
    <mergeCell ref="X379:Z379"/>
    <mergeCell ref="X380:Z380"/>
    <mergeCell ref="X369:Z369"/>
    <mergeCell ref="X370:Z370"/>
    <mergeCell ref="X371:Z371"/>
    <mergeCell ref="X372:Z372"/>
    <mergeCell ref="X373:Z373"/>
    <mergeCell ref="X374:Z374"/>
    <mergeCell ref="X363:Z363"/>
    <mergeCell ref="X364:Z364"/>
    <mergeCell ref="X365:Z365"/>
    <mergeCell ref="X366:Z366"/>
    <mergeCell ref="X367:Z367"/>
    <mergeCell ref="X368:Z368"/>
    <mergeCell ref="X393:Z393"/>
    <mergeCell ref="X394:Z394"/>
    <mergeCell ref="X395:Z395"/>
    <mergeCell ref="X396:Z396"/>
    <mergeCell ref="X397:Z397"/>
    <mergeCell ref="X398:Z398"/>
    <mergeCell ref="X387:Z387"/>
    <mergeCell ref="X388:Z388"/>
    <mergeCell ref="X389:Z389"/>
    <mergeCell ref="X390:Z390"/>
    <mergeCell ref="X391:Z391"/>
    <mergeCell ref="X392:Z392"/>
    <mergeCell ref="X381:Z381"/>
    <mergeCell ref="X382:Z382"/>
    <mergeCell ref="X383:Z383"/>
    <mergeCell ref="X384:Z384"/>
    <mergeCell ref="X385:Z385"/>
    <mergeCell ref="X386:Z386"/>
    <mergeCell ref="X411:Z411"/>
    <mergeCell ref="X412:Z412"/>
    <mergeCell ref="X413:Z413"/>
    <mergeCell ref="X414:Z414"/>
    <mergeCell ref="X415:Z415"/>
    <mergeCell ref="X416:Z416"/>
    <mergeCell ref="X405:Z405"/>
    <mergeCell ref="X406:Z406"/>
    <mergeCell ref="X407:Z407"/>
    <mergeCell ref="X408:Z408"/>
    <mergeCell ref="X409:Z409"/>
    <mergeCell ref="X410:Z410"/>
    <mergeCell ref="X399:Z399"/>
    <mergeCell ref="X400:Z400"/>
    <mergeCell ref="X401:Z401"/>
    <mergeCell ref="X402:Z402"/>
    <mergeCell ref="X403:Z403"/>
    <mergeCell ref="X404:Z404"/>
    <mergeCell ref="X429:Z429"/>
    <mergeCell ref="X430:Z430"/>
    <mergeCell ref="X431:Z431"/>
    <mergeCell ref="X432:Z432"/>
    <mergeCell ref="X433:Z433"/>
    <mergeCell ref="X434:Z434"/>
    <mergeCell ref="X423:Z423"/>
    <mergeCell ref="X424:Z424"/>
    <mergeCell ref="X425:Z425"/>
    <mergeCell ref="X426:Z426"/>
    <mergeCell ref="X427:Z427"/>
    <mergeCell ref="X428:Z428"/>
    <mergeCell ref="X417:Z417"/>
    <mergeCell ref="X418:Z418"/>
    <mergeCell ref="X419:Z419"/>
    <mergeCell ref="X420:Z420"/>
    <mergeCell ref="X421:Z421"/>
    <mergeCell ref="X422:Z422"/>
    <mergeCell ref="X447:Z447"/>
    <mergeCell ref="X448:Z448"/>
    <mergeCell ref="X449:Z449"/>
    <mergeCell ref="X450:Z450"/>
    <mergeCell ref="X451:Z451"/>
    <mergeCell ref="X452:Z452"/>
    <mergeCell ref="X441:Z441"/>
    <mergeCell ref="X442:Z442"/>
    <mergeCell ref="X443:Z443"/>
    <mergeCell ref="X444:Z444"/>
    <mergeCell ref="X445:Z445"/>
    <mergeCell ref="X446:Z446"/>
    <mergeCell ref="X435:Z435"/>
    <mergeCell ref="X436:Z436"/>
    <mergeCell ref="X437:Z437"/>
    <mergeCell ref="X438:Z438"/>
    <mergeCell ref="X439:Z439"/>
    <mergeCell ref="X440:Z440"/>
    <mergeCell ref="X465:Z465"/>
    <mergeCell ref="X466:Z466"/>
    <mergeCell ref="X467:Z467"/>
    <mergeCell ref="X468:Z468"/>
    <mergeCell ref="X469:Z469"/>
    <mergeCell ref="X470:Z470"/>
    <mergeCell ref="X459:Z459"/>
    <mergeCell ref="X460:Z460"/>
    <mergeCell ref="X461:Z461"/>
    <mergeCell ref="X462:Z462"/>
    <mergeCell ref="X463:Z463"/>
    <mergeCell ref="X464:Z464"/>
    <mergeCell ref="X453:Z453"/>
    <mergeCell ref="X454:Z454"/>
    <mergeCell ref="X455:Z455"/>
    <mergeCell ref="X456:Z456"/>
    <mergeCell ref="X457:Z457"/>
    <mergeCell ref="X458:Z458"/>
    <mergeCell ref="X483:Z483"/>
    <mergeCell ref="X484:Z484"/>
    <mergeCell ref="X485:Z485"/>
    <mergeCell ref="X486:Z486"/>
    <mergeCell ref="X487:Z487"/>
    <mergeCell ref="X488:Z488"/>
    <mergeCell ref="X477:Z477"/>
    <mergeCell ref="X478:Z478"/>
    <mergeCell ref="X479:Z479"/>
    <mergeCell ref="X480:Z480"/>
    <mergeCell ref="X481:Z481"/>
    <mergeCell ref="X482:Z482"/>
    <mergeCell ref="X471:Z471"/>
    <mergeCell ref="X472:Z472"/>
    <mergeCell ref="X473:Z473"/>
    <mergeCell ref="X474:Z474"/>
    <mergeCell ref="X475:Z475"/>
    <mergeCell ref="X476:Z476"/>
    <mergeCell ref="X501:Z501"/>
    <mergeCell ref="X502:Z502"/>
    <mergeCell ref="X503:Z503"/>
    <mergeCell ref="X504:Z504"/>
    <mergeCell ref="X505:Z505"/>
    <mergeCell ref="X506:Z506"/>
    <mergeCell ref="X495:Z495"/>
    <mergeCell ref="X496:Z496"/>
    <mergeCell ref="X497:Z497"/>
    <mergeCell ref="X498:Z498"/>
    <mergeCell ref="X499:Z499"/>
    <mergeCell ref="X500:Z500"/>
    <mergeCell ref="X489:Z489"/>
    <mergeCell ref="X490:Z490"/>
    <mergeCell ref="X491:Z491"/>
    <mergeCell ref="X492:Z492"/>
    <mergeCell ref="X493:Z493"/>
    <mergeCell ref="X494:Z494"/>
    <mergeCell ref="X519:Z519"/>
    <mergeCell ref="X520:Z520"/>
    <mergeCell ref="X521:Z521"/>
    <mergeCell ref="X522:Z522"/>
    <mergeCell ref="X523:Z523"/>
    <mergeCell ref="X524:Z524"/>
    <mergeCell ref="X513:Z513"/>
    <mergeCell ref="X514:Z514"/>
    <mergeCell ref="X515:Z515"/>
    <mergeCell ref="X516:Z516"/>
    <mergeCell ref="X517:Z517"/>
    <mergeCell ref="X518:Z518"/>
    <mergeCell ref="X507:Z507"/>
    <mergeCell ref="X508:Z508"/>
    <mergeCell ref="X509:Z509"/>
    <mergeCell ref="X510:Z510"/>
    <mergeCell ref="X511:Z511"/>
    <mergeCell ref="X512:Z512"/>
    <mergeCell ref="X537:Z537"/>
    <mergeCell ref="X538:Z538"/>
    <mergeCell ref="X539:Z539"/>
    <mergeCell ref="X540:Z540"/>
    <mergeCell ref="X541:Z541"/>
    <mergeCell ref="X542:Z542"/>
    <mergeCell ref="X531:Z531"/>
    <mergeCell ref="X532:Z532"/>
    <mergeCell ref="X533:Z533"/>
    <mergeCell ref="X534:Z534"/>
    <mergeCell ref="X535:Z535"/>
    <mergeCell ref="X536:Z536"/>
    <mergeCell ref="X525:Z525"/>
    <mergeCell ref="X526:Z526"/>
    <mergeCell ref="X527:Z527"/>
    <mergeCell ref="X528:Z528"/>
    <mergeCell ref="X529:Z529"/>
    <mergeCell ref="X530:Z530"/>
    <mergeCell ref="X555:Z555"/>
    <mergeCell ref="X556:Z556"/>
    <mergeCell ref="X557:Z557"/>
    <mergeCell ref="X558:Z558"/>
    <mergeCell ref="X559:Z559"/>
    <mergeCell ref="X560:Z560"/>
    <mergeCell ref="X549:Z549"/>
    <mergeCell ref="X550:Z550"/>
    <mergeCell ref="X551:Z551"/>
    <mergeCell ref="X552:Z552"/>
    <mergeCell ref="X553:Z553"/>
    <mergeCell ref="X554:Z554"/>
    <mergeCell ref="X543:Z543"/>
    <mergeCell ref="X544:Z544"/>
    <mergeCell ref="X545:Z545"/>
    <mergeCell ref="X546:Z546"/>
    <mergeCell ref="X547:Z547"/>
    <mergeCell ref="X548:Z548"/>
    <mergeCell ref="X573:Z573"/>
    <mergeCell ref="X574:Z574"/>
    <mergeCell ref="X575:Z575"/>
    <mergeCell ref="X576:Z576"/>
    <mergeCell ref="X577:Z577"/>
    <mergeCell ref="X578:Z578"/>
    <mergeCell ref="X567:Z567"/>
    <mergeCell ref="X568:Z568"/>
    <mergeCell ref="X569:Z569"/>
    <mergeCell ref="X570:Z570"/>
    <mergeCell ref="X571:Z571"/>
    <mergeCell ref="X572:Z572"/>
    <mergeCell ref="X561:Z561"/>
    <mergeCell ref="X562:Z562"/>
    <mergeCell ref="X563:Z563"/>
    <mergeCell ref="X564:Z564"/>
    <mergeCell ref="X565:Z565"/>
    <mergeCell ref="X566:Z566"/>
    <mergeCell ref="X591:Z591"/>
    <mergeCell ref="X592:Z592"/>
    <mergeCell ref="X593:Z593"/>
    <mergeCell ref="X594:Z594"/>
    <mergeCell ref="X595:Z595"/>
    <mergeCell ref="X596:Z596"/>
    <mergeCell ref="X585:Z585"/>
    <mergeCell ref="X586:Z586"/>
    <mergeCell ref="X587:Z587"/>
    <mergeCell ref="X588:Z588"/>
    <mergeCell ref="X589:Z589"/>
    <mergeCell ref="X590:Z590"/>
    <mergeCell ref="X579:Z579"/>
    <mergeCell ref="X580:Z580"/>
    <mergeCell ref="X581:Z581"/>
    <mergeCell ref="X582:Z582"/>
    <mergeCell ref="X583:Z583"/>
    <mergeCell ref="X584:Z584"/>
    <mergeCell ref="X609:Z609"/>
    <mergeCell ref="X610:Z610"/>
    <mergeCell ref="X611:Z611"/>
    <mergeCell ref="X612:Z612"/>
    <mergeCell ref="X613:Z613"/>
    <mergeCell ref="X614:Z614"/>
    <mergeCell ref="X603:Z603"/>
    <mergeCell ref="X604:Z604"/>
    <mergeCell ref="X605:Z605"/>
    <mergeCell ref="X606:Z606"/>
    <mergeCell ref="X607:Z607"/>
    <mergeCell ref="X608:Z608"/>
    <mergeCell ref="X597:Z597"/>
    <mergeCell ref="X598:Z598"/>
    <mergeCell ref="X599:Z599"/>
    <mergeCell ref="X600:Z600"/>
    <mergeCell ref="X601:Z601"/>
    <mergeCell ref="X602:Z602"/>
    <mergeCell ref="X627:Z627"/>
    <mergeCell ref="X628:Z628"/>
    <mergeCell ref="X629:Z629"/>
    <mergeCell ref="X630:Z630"/>
    <mergeCell ref="X631:Z631"/>
    <mergeCell ref="X632:Z632"/>
    <mergeCell ref="X621:Z621"/>
    <mergeCell ref="X622:Z622"/>
    <mergeCell ref="X623:Z623"/>
    <mergeCell ref="X624:Z624"/>
    <mergeCell ref="X625:Z625"/>
    <mergeCell ref="X626:Z626"/>
    <mergeCell ref="X615:Z615"/>
    <mergeCell ref="X616:Z616"/>
    <mergeCell ref="X617:Z617"/>
    <mergeCell ref="X618:Z618"/>
    <mergeCell ref="X619:Z619"/>
    <mergeCell ref="X620:Z620"/>
    <mergeCell ref="X645:Z645"/>
    <mergeCell ref="X646:Z646"/>
    <mergeCell ref="X647:Z647"/>
    <mergeCell ref="X648:Z648"/>
    <mergeCell ref="X649:Z649"/>
    <mergeCell ref="X650:Z650"/>
    <mergeCell ref="X639:Z639"/>
    <mergeCell ref="X640:Z640"/>
    <mergeCell ref="X641:Z641"/>
    <mergeCell ref="X642:Z642"/>
    <mergeCell ref="X643:Z643"/>
    <mergeCell ref="X644:Z644"/>
    <mergeCell ref="X633:Z633"/>
    <mergeCell ref="X634:Z634"/>
    <mergeCell ref="X635:Z635"/>
    <mergeCell ref="X636:Z636"/>
    <mergeCell ref="X637:Z637"/>
    <mergeCell ref="X638:Z638"/>
    <mergeCell ref="X663:Z663"/>
    <mergeCell ref="X664:Z664"/>
    <mergeCell ref="X665:Z665"/>
    <mergeCell ref="X666:Z666"/>
    <mergeCell ref="X667:Z667"/>
    <mergeCell ref="X668:Z668"/>
    <mergeCell ref="X657:Z657"/>
    <mergeCell ref="X658:Z658"/>
    <mergeCell ref="X659:Z659"/>
    <mergeCell ref="X660:Z660"/>
    <mergeCell ref="X661:Z661"/>
    <mergeCell ref="X662:Z662"/>
    <mergeCell ref="X651:Z651"/>
    <mergeCell ref="X652:Z652"/>
    <mergeCell ref="X653:Z653"/>
    <mergeCell ref="X654:Z654"/>
    <mergeCell ref="X655:Z655"/>
    <mergeCell ref="X656:Z656"/>
    <mergeCell ref="X681:Z681"/>
    <mergeCell ref="X682:Z682"/>
    <mergeCell ref="X683:Z683"/>
    <mergeCell ref="X684:Z684"/>
    <mergeCell ref="X685:Z685"/>
    <mergeCell ref="X686:Z686"/>
    <mergeCell ref="X675:Z675"/>
    <mergeCell ref="X676:Z676"/>
    <mergeCell ref="X677:Z677"/>
    <mergeCell ref="X678:Z678"/>
    <mergeCell ref="X679:Z679"/>
    <mergeCell ref="X680:Z680"/>
    <mergeCell ref="X669:Z669"/>
    <mergeCell ref="X670:Z670"/>
    <mergeCell ref="X671:Z671"/>
    <mergeCell ref="X672:Z672"/>
    <mergeCell ref="X673:Z673"/>
    <mergeCell ref="X674:Z674"/>
    <mergeCell ref="X699:Z699"/>
    <mergeCell ref="X700:Z700"/>
    <mergeCell ref="X701:Z701"/>
    <mergeCell ref="X702:Z702"/>
    <mergeCell ref="X703:Z703"/>
    <mergeCell ref="X704:Z704"/>
    <mergeCell ref="X693:Z693"/>
    <mergeCell ref="X694:Z694"/>
    <mergeCell ref="X695:Z695"/>
    <mergeCell ref="X696:Z696"/>
    <mergeCell ref="X697:Z697"/>
    <mergeCell ref="X698:Z698"/>
    <mergeCell ref="X687:Z687"/>
    <mergeCell ref="X688:Z688"/>
    <mergeCell ref="X689:Z689"/>
    <mergeCell ref="X690:Z690"/>
    <mergeCell ref="X691:Z691"/>
    <mergeCell ref="X692:Z692"/>
    <mergeCell ref="X717:Z717"/>
    <mergeCell ref="X718:Z718"/>
    <mergeCell ref="X719:Z719"/>
    <mergeCell ref="X720:Z720"/>
    <mergeCell ref="X721:Z721"/>
    <mergeCell ref="X722:Z722"/>
    <mergeCell ref="X711:Z711"/>
    <mergeCell ref="X712:Z712"/>
    <mergeCell ref="X713:Z713"/>
    <mergeCell ref="X714:Z714"/>
    <mergeCell ref="X715:Z715"/>
    <mergeCell ref="X716:Z716"/>
    <mergeCell ref="X705:Z705"/>
    <mergeCell ref="X706:Z706"/>
    <mergeCell ref="X707:Z707"/>
    <mergeCell ref="X708:Z708"/>
    <mergeCell ref="X709:Z709"/>
    <mergeCell ref="X710:Z710"/>
    <mergeCell ref="X735:Z735"/>
    <mergeCell ref="X736:Z736"/>
    <mergeCell ref="X737:Z737"/>
    <mergeCell ref="X738:Z738"/>
    <mergeCell ref="X739:Z739"/>
    <mergeCell ref="X740:Z740"/>
    <mergeCell ref="X729:Z729"/>
    <mergeCell ref="X730:Z730"/>
    <mergeCell ref="X731:Z731"/>
    <mergeCell ref="X732:Z732"/>
    <mergeCell ref="X733:Z733"/>
    <mergeCell ref="X734:Z734"/>
    <mergeCell ref="X723:Z723"/>
    <mergeCell ref="X724:Z724"/>
    <mergeCell ref="X725:Z725"/>
    <mergeCell ref="X726:Z726"/>
    <mergeCell ref="X727:Z727"/>
    <mergeCell ref="X728:Z728"/>
    <mergeCell ref="X753:Z753"/>
    <mergeCell ref="X754:Z754"/>
    <mergeCell ref="X755:Z755"/>
    <mergeCell ref="X756:Z756"/>
    <mergeCell ref="X757:Z757"/>
    <mergeCell ref="X758:Z758"/>
    <mergeCell ref="X747:Z747"/>
    <mergeCell ref="X748:Z748"/>
    <mergeCell ref="X749:Z749"/>
    <mergeCell ref="X750:Z750"/>
    <mergeCell ref="X751:Z751"/>
    <mergeCell ref="X752:Z752"/>
    <mergeCell ref="X741:Z741"/>
    <mergeCell ref="X742:Z742"/>
    <mergeCell ref="X743:Z743"/>
    <mergeCell ref="X744:Z744"/>
    <mergeCell ref="X745:Z745"/>
    <mergeCell ref="X746:Z746"/>
    <mergeCell ref="X771:Z771"/>
    <mergeCell ref="X772:Z772"/>
    <mergeCell ref="X773:Z773"/>
    <mergeCell ref="X774:Z774"/>
    <mergeCell ref="X775:Z775"/>
    <mergeCell ref="X776:Z776"/>
    <mergeCell ref="X765:Z765"/>
    <mergeCell ref="X766:Z766"/>
    <mergeCell ref="X767:Z767"/>
    <mergeCell ref="X768:Z768"/>
    <mergeCell ref="X769:Z769"/>
    <mergeCell ref="X770:Z770"/>
    <mergeCell ref="X759:Z759"/>
    <mergeCell ref="X760:Z760"/>
    <mergeCell ref="X761:Z761"/>
    <mergeCell ref="X762:Z762"/>
    <mergeCell ref="X763:Z763"/>
    <mergeCell ref="X764:Z764"/>
    <mergeCell ref="X789:Z789"/>
    <mergeCell ref="X790:Z790"/>
    <mergeCell ref="X791:Z791"/>
    <mergeCell ref="X792:Z792"/>
    <mergeCell ref="X793:Z793"/>
    <mergeCell ref="X794:Z794"/>
    <mergeCell ref="X783:Z783"/>
    <mergeCell ref="X784:Z784"/>
    <mergeCell ref="X785:Z785"/>
    <mergeCell ref="X786:Z786"/>
    <mergeCell ref="X787:Z787"/>
    <mergeCell ref="X788:Z788"/>
    <mergeCell ref="X777:Z777"/>
    <mergeCell ref="X778:Z778"/>
    <mergeCell ref="X779:Z779"/>
    <mergeCell ref="X780:Z780"/>
    <mergeCell ref="X781:Z781"/>
    <mergeCell ref="X782:Z782"/>
    <mergeCell ref="X807:Z807"/>
    <mergeCell ref="X808:Z808"/>
    <mergeCell ref="X809:Z809"/>
    <mergeCell ref="X810:Z810"/>
    <mergeCell ref="X811:Z811"/>
    <mergeCell ref="X812:Z812"/>
    <mergeCell ref="X801:Z801"/>
    <mergeCell ref="X802:Z802"/>
    <mergeCell ref="X803:Z803"/>
    <mergeCell ref="X804:Z804"/>
    <mergeCell ref="X805:Z805"/>
    <mergeCell ref="X806:Z806"/>
    <mergeCell ref="X795:Z795"/>
    <mergeCell ref="X796:Z796"/>
    <mergeCell ref="X797:Z797"/>
    <mergeCell ref="X798:Z798"/>
    <mergeCell ref="X799:Z799"/>
    <mergeCell ref="X800:Z800"/>
    <mergeCell ref="X825:Z825"/>
    <mergeCell ref="X826:Z826"/>
    <mergeCell ref="X827:Z827"/>
    <mergeCell ref="X828:Z828"/>
    <mergeCell ref="X829:Z829"/>
    <mergeCell ref="X830:Z830"/>
    <mergeCell ref="X819:Z819"/>
    <mergeCell ref="X820:Z820"/>
    <mergeCell ref="X821:Z821"/>
    <mergeCell ref="X822:Z822"/>
    <mergeCell ref="X823:Z823"/>
    <mergeCell ref="X824:Z824"/>
    <mergeCell ref="X813:Z813"/>
    <mergeCell ref="X814:Z814"/>
    <mergeCell ref="X815:Z815"/>
    <mergeCell ref="X816:Z816"/>
    <mergeCell ref="X817:Z817"/>
    <mergeCell ref="X818:Z818"/>
    <mergeCell ref="X843:Z843"/>
    <mergeCell ref="X844:Z844"/>
    <mergeCell ref="X845:Z845"/>
    <mergeCell ref="X846:Z846"/>
    <mergeCell ref="X847:Z847"/>
    <mergeCell ref="X848:Z848"/>
    <mergeCell ref="X837:Z837"/>
    <mergeCell ref="X838:Z838"/>
    <mergeCell ref="X839:Z839"/>
    <mergeCell ref="X840:Z840"/>
    <mergeCell ref="X841:Z841"/>
    <mergeCell ref="X842:Z842"/>
    <mergeCell ref="X831:Z831"/>
    <mergeCell ref="X832:Z832"/>
    <mergeCell ref="X833:Z833"/>
    <mergeCell ref="X834:Z834"/>
    <mergeCell ref="X835:Z835"/>
    <mergeCell ref="X836:Z836"/>
    <mergeCell ref="X861:Z861"/>
    <mergeCell ref="X862:Z862"/>
    <mergeCell ref="X863:Z863"/>
    <mergeCell ref="X864:Z864"/>
    <mergeCell ref="X865:Z865"/>
    <mergeCell ref="X866:Z866"/>
    <mergeCell ref="X855:Z855"/>
    <mergeCell ref="X856:Z856"/>
    <mergeCell ref="X857:Z857"/>
    <mergeCell ref="X858:Z858"/>
    <mergeCell ref="X859:Z859"/>
    <mergeCell ref="X860:Z860"/>
    <mergeCell ref="X849:Z849"/>
    <mergeCell ref="X850:Z850"/>
    <mergeCell ref="X851:Z851"/>
    <mergeCell ref="X852:Z852"/>
    <mergeCell ref="X853:Z853"/>
    <mergeCell ref="X854:Z854"/>
    <mergeCell ref="X879:Z879"/>
    <mergeCell ref="X880:Z880"/>
    <mergeCell ref="X881:Z881"/>
    <mergeCell ref="X882:Z882"/>
    <mergeCell ref="X883:Z883"/>
    <mergeCell ref="X884:Z884"/>
    <mergeCell ref="X873:Z873"/>
    <mergeCell ref="X874:Z874"/>
    <mergeCell ref="X875:Z875"/>
    <mergeCell ref="X876:Z876"/>
    <mergeCell ref="X877:Z877"/>
    <mergeCell ref="X878:Z878"/>
    <mergeCell ref="X867:Z867"/>
    <mergeCell ref="X868:Z868"/>
    <mergeCell ref="X869:Z869"/>
    <mergeCell ref="X870:Z870"/>
    <mergeCell ref="X871:Z871"/>
    <mergeCell ref="X872:Z872"/>
    <mergeCell ref="X897:Z897"/>
    <mergeCell ref="X898:Z898"/>
    <mergeCell ref="X899:Z899"/>
    <mergeCell ref="X900:Z900"/>
    <mergeCell ref="X901:Z901"/>
    <mergeCell ref="X902:Z902"/>
    <mergeCell ref="X891:Z891"/>
    <mergeCell ref="X892:Z892"/>
    <mergeCell ref="X893:Z893"/>
    <mergeCell ref="X894:Z894"/>
    <mergeCell ref="X895:Z895"/>
    <mergeCell ref="X896:Z896"/>
    <mergeCell ref="X885:Z885"/>
    <mergeCell ref="X886:Z886"/>
    <mergeCell ref="X887:Z887"/>
    <mergeCell ref="X888:Z888"/>
    <mergeCell ref="X889:Z889"/>
    <mergeCell ref="X890:Z890"/>
    <mergeCell ref="X915:Z915"/>
    <mergeCell ref="X916:Z916"/>
    <mergeCell ref="X917:Z917"/>
    <mergeCell ref="X918:Z918"/>
    <mergeCell ref="X919:Z919"/>
    <mergeCell ref="X920:Z920"/>
    <mergeCell ref="X909:Z909"/>
    <mergeCell ref="X910:Z910"/>
    <mergeCell ref="X911:Z911"/>
    <mergeCell ref="X912:Z912"/>
    <mergeCell ref="X913:Z913"/>
    <mergeCell ref="X914:Z914"/>
    <mergeCell ref="X903:Z903"/>
    <mergeCell ref="X904:Z904"/>
    <mergeCell ref="X905:Z905"/>
    <mergeCell ref="X906:Z906"/>
    <mergeCell ref="X907:Z907"/>
    <mergeCell ref="X908:Z908"/>
    <mergeCell ref="X933:Z933"/>
    <mergeCell ref="X934:Z934"/>
    <mergeCell ref="X935:Z935"/>
    <mergeCell ref="X936:Z936"/>
    <mergeCell ref="X937:Z937"/>
    <mergeCell ref="X938:Z938"/>
    <mergeCell ref="X927:Z927"/>
    <mergeCell ref="X928:Z928"/>
    <mergeCell ref="X929:Z929"/>
    <mergeCell ref="X930:Z930"/>
    <mergeCell ref="X931:Z931"/>
    <mergeCell ref="X932:Z932"/>
    <mergeCell ref="X921:Z921"/>
    <mergeCell ref="X922:Z922"/>
    <mergeCell ref="X923:Z923"/>
    <mergeCell ref="X924:Z924"/>
    <mergeCell ref="X925:Z925"/>
    <mergeCell ref="X926:Z926"/>
    <mergeCell ref="X951:Z951"/>
    <mergeCell ref="X952:Z952"/>
    <mergeCell ref="X953:Z953"/>
    <mergeCell ref="X954:Z954"/>
    <mergeCell ref="X955:Z955"/>
    <mergeCell ref="X956:Z956"/>
    <mergeCell ref="X945:Z945"/>
    <mergeCell ref="X946:Z946"/>
    <mergeCell ref="X947:Z947"/>
    <mergeCell ref="X948:Z948"/>
    <mergeCell ref="X949:Z949"/>
    <mergeCell ref="X950:Z950"/>
    <mergeCell ref="X939:Z939"/>
    <mergeCell ref="X940:Z940"/>
    <mergeCell ref="X941:Z941"/>
    <mergeCell ref="X942:Z942"/>
    <mergeCell ref="X943:Z943"/>
    <mergeCell ref="X944:Z944"/>
    <mergeCell ref="X969:Z969"/>
    <mergeCell ref="X970:Z970"/>
    <mergeCell ref="X971:Z971"/>
    <mergeCell ref="X972:Z972"/>
    <mergeCell ref="X973:Z973"/>
    <mergeCell ref="X974:Z974"/>
    <mergeCell ref="X963:Z963"/>
    <mergeCell ref="X964:Z964"/>
    <mergeCell ref="X965:Z965"/>
    <mergeCell ref="X966:Z966"/>
    <mergeCell ref="X967:Z967"/>
    <mergeCell ref="X968:Z968"/>
    <mergeCell ref="X957:Z957"/>
    <mergeCell ref="X958:Z958"/>
    <mergeCell ref="X959:Z959"/>
    <mergeCell ref="X960:Z960"/>
    <mergeCell ref="X961:Z961"/>
    <mergeCell ref="X962:Z962"/>
    <mergeCell ref="X987:Z987"/>
    <mergeCell ref="X988:Z988"/>
    <mergeCell ref="X989:Z989"/>
    <mergeCell ref="X990:Z990"/>
    <mergeCell ref="X991:Z991"/>
    <mergeCell ref="X992:Z992"/>
    <mergeCell ref="X981:Z981"/>
    <mergeCell ref="X982:Z982"/>
    <mergeCell ref="X983:Z983"/>
    <mergeCell ref="X984:Z984"/>
    <mergeCell ref="X985:Z985"/>
    <mergeCell ref="X986:Z986"/>
    <mergeCell ref="X975:Z975"/>
    <mergeCell ref="X976:Z976"/>
    <mergeCell ref="X977:Z977"/>
    <mergeCell ref="X978:Z978"/>
    <mergeCell ref="X979:Z979"/>
    <mergeCell ref="X980:Z980"/>
    <mergeCell ref="X1005:Z1005"/>
    <mergeCell ref="X1006:Z1006"/>
    <mergeCell ref="X1007:Z1007"/>
    <mergeCell ref="X1008:Z1008"/>
    <mergeCell ref="X1009:Z1009"/>
    <mergeCell ref="X1010:Z1010"/>
    <mergeCell ref="X999:Z999"/>
    <mergeCell ref="X1000:Z1000"/>
    <mergeCell ref="X1001:Z1001"/>
    <mergeCell ref="X1002:Z1002"/>
    <mergeCell ref="X1003:Z1003"/>
    <mergeCell ref="X1004:Z1004"/>
    <mergeCell ref="X993:Z993"/>
    <mergeCell ref="X994:Z994"/>
    <mergeCell ref="X995:Z995"/>
    <mergeCell ref="X996:Z996"/>
    <mergeCell ref="X997:Z997"/>
    <mergeCell ref="X998:Z998"/>
    <mergeCell ref="X1023:Z1023"/>
    <mergeCell ref="X1024:Z1024"/>
    <mergeCell ref="X1025:Z1025"/>
    <mergeCell ref="X1026:Z1026"/>
    <mergeCell ref="X1027:Z1027"/>
    <mergeCell ref="X1028:Z1028"/>
    <mergeCell ref="X1017:Z1017"/>
    <mergeCell ref="X1018:Z1018"/>
    <mergeCell ref="X1019:Z1019"/>
    <mergeCell ref="X1020:Z1020"/>
    <mergeCell ref="X1021:Z1021"/>
    <mergeCell ref="X1022:Z1022"/>
    <mergeCell ref="X1011:Z1011"/>
    <mergeCell ref="X1012:Z1012"/>
    <mergeCell ref="X1013:Z1013"/>
    <mergeCell ref="X1014:Z1014"/>
    <mergeCell ref="X1015:Z1015"/>
    <mergeCell ref="X1016:Z1016"/>
    <mergeCell ref="X1041:Z1041"/>
    <mergeCell ref="X1042:Z1042"/>
    <mergeCell ref="X1043:Z1043"/>
    <mergeCell ref="X1044:Z1044"/>
    <mergeCell ref="X1045:Z1045"/>
    <mergeCell ref="X1046:Z1046"/>
    <mergeCell ref="X1035:Z1035"/>
    <mergeCell ref="X1036:Z1036"/>
    <mergeCell ref="X1037:Z1037"/>
    <mergeCell ref="X1038:Z1038"/>
    <mergeCell ref="X1039:Z1039"/>
    <mergeCell ref="X1040:Z1040"/>
    <mergeCell ref="X1029:Z1029"/>
    <mergeCell ref="X1030:Z1030"/>
    <mergeCell ref="X1031:Z1031"/>
    <mergeCell ref="X1032:Z1032"/>
    <mergeCell ref="X1033:Z1033"/>
    <mergeCell ref="X1034:Z1034"/>
    <mergeCell ref="X1059:Z1059"/>
    <mergeCell ref="X1060:Z1060"/>
    <mergeCell ref="X1061:Z1061"/>
    <mergeCell ref="X1062:Z1062"/>
    <mergeCell ref="X1063:Z1063"/>
    <mergeCell ref="X1064:Z1064"/>
    <mergeCell ref="X1053:Z1053"/>
    <mergeCell ref="X1054:Z1054"/>
    <mergeCell ref="X1055:Z1055"/>
    <mergeCell ref="X1056:Z1056"/>
    <mergeCell ref="X1057:Z1057"/>
    <mergeCell ref="X1058:Z1058"/>
    <mergeCell ref="X1047:Z1047"/>
    <mergeCell ref="X1048:Z1048"/>
    <mergeCell ref="X1049:Z1049"/>
    <mergeCell ref="X1050:Z1050"/>
    <mergeCell ref="X1051:Z1051"/>
    <mergeCell ref="X1052:Z1052"/>
    <mergeCell ref="X1077:Z1077"/>
    <mergeCell ref="X1078:Z1078"/>
    <mergeCell ref="X1079:Z1079"/>
    <mergeCell ref="X1080:Z1080"/>
    <mergeCell ref="X1081:Z1081"/>
    <mergeCell ref="X1082:Z1082"/>
    <mergeCell ref="X1071:Z1071"/>
    <mergeCell ref="X1072:Z1072"/>
    <mergeCell ref="X1073:Z1073"/>
    <mergeCell ref="X1074:Z1074"/>
    <mergeCell ref="X1075:Z1075"/>
    <mergeCell ref="X1076:Z1076"/>
    <mergeCell ref="X1065:Z1065"/>
    <mergeCell ref="X1066:Z1066"/>
    <mergeCell ref="X1067:Z1067"/>
    <mergeCell ref="X1068:Z1068"/>
    <mergeCell ref="X1069:Z1069"/>
    <mergeCell ref="X1070:Z1070"/>
    <mergeCell ref="X1101:Z1101"/>
    <mergeCell ref="X1102:Z1102"/>
    <mergeCell ref="X1103:Z1103"/>
    <mergeCell ref="X1104:Z1104"/>
    <mergeCell ref="X1095:Z1095"/>
    <mergeCell ref="X1096:Z1096"/>
    <mergeCell ref="X1097:Z1097"/>
    <mergeCell ref="X1098:Z1098"/>
    <mergeCell ref="X1099:Z1099"/>
    <mergeCell ref="X1100:Z1100"/>
    <mergeCell ref="X1089:Z1089"/>
    <mergeCell ref="X1090:Z1090"/>
    <mergeCell ref="X1091:Z1091"/>
    <mergeCell ref="X1092:Z1092"/>
    <mergeCell ref="X1093:Z1093"/>
    <mergeCell ref="X1094:Z1094"/>
    <mergeCell ref="X1083:Z1083"/>
    <mergeCell ref="X1084:Z1084"/>
    <mergeCell ref="X1085:Z1085"/>
    <mergeCell ref="X1086:Z1086"/>
    <mergeCell ref="X1087:Z1087"/>
    <mergeCell ref="X1088:Z1088"/>
  </mergeCells>
  <conditionalFormatting sqref="F2">
    <cfRule type="expression" dxfId="11" priority="1">
      <formula>$Z$2="NOK"</formula>
    </cfRule>
    <cfRule type="expression" dxfId="10" priority="2">
      <formula>$Z$2="OK"</formula>
    </cfRule>
  </conditionalFormatting>
  <dataValidations count="1">
    <dataValidation type="list" allowBlank="1" showInputMessage="1" showErrorMessage="1" sqref="P8:Q8 Q9">
      <formula1>"ESC,ESI,RAS,CSS"</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840"/>
  <sheetViews>
    <sheetView showGridLines="0" topLeftCell="E1" zoomScaleNormal="100" workbookViewId="0">
      <selection activeCell="P527" sqref="P527"/>
    </sheetView>
  </sheetViews>
  <sheetFormatPr baseColWidth="10" defaultColWidth="11.42578125" defaultRowHeight="15" customHeight="1"/>
  <cols>
    <col min="1" max="1" width="5" style="153" hidden="1" customWidth="1"/>
    <col min="2" max="2" width="2" style="153" hidden="1" customWidth="1"/>
    <col min="3" max="3" width="10" style="154" hidden="1" customWidth="1"/>
    <col min="4" max="4" width="2.85546875" style="154" hidden="1" customWidth="1"/>
    <col min="5" max="5" width="2.85546875" style="154" customWidth="1"/>
    <col min="6" max="13" width="12.85546875" style="153" customWidth="1"/>
    <col min="14" max="14" width="12.85546875" style="244" customWidth="1"/>
    <col min="15" max="15" width="70.42578125" style="153" customWidth="1"/>
    <col min="16" max="16" width="12.85546875" style="153" customWidth="1"/>
    <col min="17" max="17" width="2.85546875" style="153" customWidth="1"/>
    <col min="18" max="18" width="12.85546875" style="153" customWidth="1"/>
    <col min="19" max="19" width="2.85546875" style="153" customWidth="1"/>
    <col min="20" max="20" width="12.85546875" style="153" customWidth="1"/>
    <col min="21" max="21" width="2.85546875" style="153" customWidth="1"/>
    <col min="22" max="22" width="12.85546875" style="153" customWidth="1"/>
    <col min="23" max="23" width="2.85546875" style="153" customWidth="1"/>
    <col min="24" max="24" width="14.28515625" style="153" customWidth="1"/>
    <col min="25" max="25" width="2.85546875" style="153" customWidth="1"/>
    <col min="26" max="16384" width="11.42578125" style="153"/>
  </cols>
  <sheetData>
    <row r="1" spans="1:26" ht="15" customHeight="1" thickBot="1">
      <c r="F1" s="252"/>
      <c r="G1" s="252"/>
      <c r="H1" s="252"/>
      <c r="I1" s="252"/>
      <c r="J1" s="252"/>
      <c r="K1" s="252"/>
      <c r="L1" s="252"/>
      <c r="M1" s="252"/>
      <c r="N1" s="253"/>
      <c r="O1" s="252"/>
      <c r="P1" s="252"/>
      <c r="Q1" s="252"/>
      <c r="R1" s="254"/>
      <c r="S1" s="252"/>
      <c r="T1" s="252"/>
    </row>
    <row r="2" spans="1:26" ht="60" customHeight="1" thickBot="1">
      <c r="F2" s="346" t="s">
        <v>995</v>
      </c>
      <c r="G2" s="347"/>
      <c r="H2" s="347"/>
      <c r="I2" s="347"/>
      <c r="J2" s="347"/>
      <c r="K2" s="347"/>
      <c r="L2" s="347"/>
      <c r="M2" s="347"/>
      <c r="N2" s="347"/>
      <c r="O2" s="347"/>
      <c r="P2" s="347"/>
      <c r="Q2" s="347"/>
      <c r="R2" s="347"/>
      <c r="S2" s="347"/>
      <c r="T2" s="347"/>
      <c r="U2" s="347"/>
      <c r="V2" s="347"/>
      <c r="W2" s="347"/>
      <c r="X2" s="348"/>
      <c r="Z2" s="173"/>
    </row>
    <row r="5" spans="1:26" ht="15" customHeight="1">
      <c r="G5" s="255" t="s">
        <v>162</v>
      </c>
    </row>
    <row r="6" spans="1:26" ht="15" customHeight="1">
      <c r="G6" s="256" t="s">
        <v>163</v>
      </c>
      <c r="H6" s="244" t="s">
        <v>164</v>
      </c>
    </row>
    <row r="7" spans="1:26" ht="15" customHeight="1">
      <c r="G7" s="256" t="s">
        <v>165</v>
      </c>
      <c r="H7" s="244" t="s">
        <v>166</v>
      </c>
    </row>
    <row r="8" spans="1:26" ht="15" customHeight="1">
      <c r="P8" s="257" t="s">
        <v>1424</v>
      </c>
      <c r="T8" s="257" t="str">
        <f>+P8</f>
        <v>CSS</v>
      </c>
      <c r="X8" s="349" t="s">
        <v>1420</v>
      </c>
      <c r="Y8" s="349"/>
      <c r="Z8" s="349"/>
    </row>
    <row r="9" spans="1:26" ht="15" customHeight="1">
      <c r="P9" s="258">
        <f>+'F1'!C5</f>
        <v>0</v>
      </c>
      <c r="T9" s="258">
        <f>+P9</f>
        <v>0</v>
      </c>
      <c r="X9" s="349"/>
      <c r="Y9" s="349"/>
      <c r="Z9" s="349"/>
    </row>
    <row r="10" spans="1:26" ht="15" customHeight="1">
      <c r="F10" s="259" t="s">
        <v>167</v>
      </c>
      <c r="G10" s="260" t="s">
        <v>168</v>
      </c>
      <c r="H10" s="261" t="s">
        <v>169</v>
      </c>
      <c r="I10" s="262" t="s">
        <v>170</v>
      </c>
      <c r="J10" s="263" t="s">
        <v>171</v>
      </c>
      <c r="K10" s="264" t="s">
        <v>172</v>
      </c>
      <c r="L10" s="265" t="s">
        <v>173</v>
      </c>
      <c r="M10" s="153" t="s">
        <v>174</v>
      </c>
      <c r="N10" s="244" t="s">
        <v>175</v>
      </c>
      <c r="P10" s="266">
        <f>+'F1'!C7</f>
        <v>0</v>
      </c>
      <c r="R10" s="267"/>
      <c r="T10" s="266">
        <f>+P10</f>
        <v>0</v>
      </c>
      <c r="X10" s="349"/>
      <c r="Y10" s="349"/>
      <c r="Z10" s="349"/>
    </row>
    <row r="11" spans="1:26" ht="15" hidden="1" customHeight="1">
      <c r="A11" s="153">
        <v>1</v>
      </c>
      <c r="B11" s="153">
        <f t="shared" ref="B11:B74" si="0">LEN(C11)</f>
        <v>2</v>
      </c>
      <c r="C11" s="154">
        <f t="shared" ref="C11:C74" si="1">MAX(F11:M11)</f>
        <v>70</v>
      </c>
      <c r="F11" s="155">
        <v>70</v>
      </c>
      <c r="G11" s="155" t="s">
        <v>176</v>
      </c>
      <c r="H11" s="155" t="s">
        <v>176</v>
      </c>
      <c r="I11" s="155" t="s">
        <v>176</v>
      </c>
      <c r="J11" s="155" t="s">
        <v>176</v>
      </c>
      <c r="K11" s="155" t="s">
        <v>176</v>
      </c>
      <c r="L11" s="155" t="s">
        <v>176</v>
      </c>
      <c r="M11" s="155" t="s">
        <v>176</v>
      </c>
      <c r="N11" s="174"/>
      <c r="O11" s="155" t="s">
        <v>996</v>
      </c>
      <c r="P11" s="156"/>
      <c r="R11" s="157"/>
      <c r="S11" s="153" t="s">
        <v>176</v>
      </c>
      <c r="T11" s="157"/>
      <c r="V11" s="157"/>
    </row>
    <row r="12" spans="1:26" ht="15" hidden="1" customHeight="1">
      <c r="A12" s="153">
        <v>2</v>
      </c>
      <c r="B12" s="153">
        <f t="shared" si="0"/>
        <v>3</v>
      </c>
      <c r="C12" s="154">
        <f t="shared" si="1"/>
        <v>701</v>
      </c>
      <c r="F12" s="158" t="s">
        <v>176</v>
      </c>
      <c r="G12" s="159">
        <v>701</v>
      </c>
      <c r="H12" s="158" t="s">
        <v>176</v>
      </c>
      <c r="I12" s="158" t="s">
        <v>176</v>
      </c>
      <c r="J12" s="158" t="s">
        <v>176</v>
      </c>
      <c r="K12" s="158" t="s">
        <v>176</v>
      </c>
      <c r="L12" s="158" t="s">
        <v>176</v>
      </c>
      <c r="M12" s="158" t="s">
        <v>176</v>
      </c>
      <c r="N12" s="175"/>
      <c r="O12" s="159" t="s">
        <v>997</v>
      </c>
      <c r="P12" s="160"/>
      <c r="R12" s="161">
        <f>P12-R13-R14-R15</f>
        <v>0</v>
      </c>
      <c r="T12" s="160"/>
      <c r="V12" s="161">
        <f>T12+V13+V14+V15</f>
        <v>0</v>
      </c>
    </row>
    <row r="13" spans="1:26" ht="15" hidden="1" customHeight="1">
      <c r="A13" s="153">
        <v>3</v>
      </c>
      <c r="B13" s="153">
        <f t="shared" si="0"/>
        <v>4</v>
      </c>
      <c r="C13" s="154">
        <f t="shared" si="1"/>
        <v>7011</v>
      </c>
      <c r="F13" s="158" t="s">
        <v>176</v>
      </c>
      <c r="G13" s="158" t="s">
        <v>176</v>
      </c>
      <c r="H13" s="162">
        <v>7011</v>
      </c>
      <c r="I13" s="158" t="s">
        <v>176</v>
      </c>
      <c r="J13" s="158" t="s">
        <v>176</v>
      </c>
      <c r="K13" s="158" t="s">
        <v>176</v>
      </c>
      <c r="L13" s="158" t="s">
        <v>176</v>
      </c>
      <c r="M13" s="158" t="s">
        <v>176</v>
      </c>
      <c r="N13" s="175"/>
      <c r="O13" s="162" t="s">
        <v>998</v>
      </c>
      <c r="P13" s="160"/>
      <c r="R13" s="161">
        <f>P13</f>
        <v>0</v>
      </c>
      <c r="T13" s="160"/>
      <c r="V13" s="161">
        <f>T13</f>
        <v>0</v>
      </c>
    </row>
    <row r="14" spans="1:26" ht="15" hidden="1" customHeight="1">
      <c r="A14" s="153">
        <v>4</v>
      </c>
      <c r="B14" s="153">
        <f t="shared" si="0"/>
        <v>4</v>
      </c>
      <c r="C14" s="154">
        <f t="shared" si="1"/>
        <v>7012</v>
      </c>
      <c r="F14" s="158" t="s">
        <v>176</v>
      </c>
      <c r="G14" s="158" t="s">
        <v>176</v>
      </c>
      <c r="H14" s="162">
        <v>7012</v>
      </c>
      <c r="I14" s="158" t="s">
        <v>176</v>
      </c>
      <c r="J14" s="158" t="s">
        <v>176</v>
      </c>
      <c r="K14" s="158" t="s">
        <v>176</v>
      </c>
      <c r="L14" s="158" t="s">
        <v>176</v>
      </c>
      <c r="M14" s="158" t="s">
        <v>176</v>
      </c>
      <c r="N14" s="175"/>
      <c r="O14" s="162" t="s">
        <v>999</v>
      </c>
      <c r="P14" s="160"/>
      <c r="R14" s="161">
        <f t="shared" ref="R14:R15" si="2">P14</f>
        <v>0</v>
      </c>
      <c r="T14" s="160"/>
      <c r="V14" s="161">
        <f t="shared" ref="V14:V15" si="3">T14</f>
        <v>0</v>
      </c>
    </row>
    <row r="15" spans="1:26" ht="15" hidden="1" customHeight="1">
      <c r="A15" s="153">
        <v>5</v>
      </c>
      <c r="B15" s="153">
        <f t="shared" si="0"/>
        <v>4</v>
      </c>
      <c r="C15" s="154">
        <f t="shared" si="1"/>
        <v>7013</v>
      </c>
      <c r="F15" s="158" t="s">
        <v>176</v>
      </c>
      <c r="G15" s="158" t="s">
        <v>176</v>
      </c>
      <c r="H15" s="162">
        <v>7013</v>
      </c>
      <c r="I15" s="158" t="s">
        <v>176</v>
      </c>
      <c r="J15" s="158" t="s">
        <v>176</v>
      </c>
      <c r="K15" s="158" t="s">
        <v>176</v>
      </c>
      <c r="L15" s="158" t="s">
        <v>176</v>
      </c>
      <c r="M15" s="158" t="s">
        <v>176</v>
      </c>
      <c r="N15" s="175"/>
      <c r="O15" s="162" t="s">
        <v>1000</v>
      </c>
      <c r="P15" s="160"/>
      <c r="R15" s="161">
        <f t="shared" si="2"/>
        <v>0</v>
      </c>
      <c r="T15" s="160"/>
      <c r="V15" s="161">
        <f t="shared" si="3"/>
        <v>0</v>
      </c>
    </row>
    <row r="16" spans="1:26" ht="15" hidden="1" customHeight="1">
      <c r="A16" s="153">
        <v>6</v>
      </c>
      <c r="B16" s="153">
        <f t="shared" si="0"/>
        <v>3</v>
      </c>
      <c r="C16" s="154">
        <f t="shared" si="1"/>
        <v>702</v>
      </c>
      <c r="F16" s="158" t="s">
        <v>176</v>
      </c>
      <c r="G16" s="159">
        <v>702</v>
      </c>
      <c r="H16" s="158" t="s">
        <v>176</v>
      </c>
      <c r="I16" s="158" t="s">
        <v>176</v>
      </c>
      <c r="J16" s="158" t="s">
        <v>176</v>
      </c>
      <c r="K16" s="158" t="s">
        <v>176</v>
      </c>
      <c r="L16" s="158" t="s">
        <v>176</v>
      </c>
      <c r="M16" s="158" t="s">
        <v>176</v>
      </c>
      <c r="N16" s="175"/>
      <c r="O16" s="159" t="s">
        <v>1001</v>
      </c>
      <c r="P16" s="160"/>
      <c r="R16" s="161">
        <f>P16-R17-R18-R19-R20-R21-R22-R23-R24-R25-R26-R27-R28-R29-R30</f>
        <v>0</v>
      </c>
      <c r="T16" s="160"/>
      <c r="V16" s="161">
        <f>T16+V17+V18+V22+V27+V30</f>
        <v>0</v>
      </c>
    </row>
    <row r="17" spans="1:22" ht="15" hidden="1" customHeight="1">
      <c r="A17" s="153">
        <v>7</v>
      </c>
      <c r="B17" s="153">
        <f t="shared" si="0"/>
        <v>4</v>
      </c>
      <c r="C17" s="154">
        <f t="shared" si="1"/>
        <v>7021</v>
      </c>
      <c r="F17" s="158" t="s">
        <v>176</v>
      </c>
      <c r="G17" s="158" t="s">
        <v>176</v>
      </c>
      <c r="H17" s="162">
        <v>7021</v>
      </c>
      <c r="I17" s="158" t="s">
        <v>176</v>
      </c>
      <c r="J17" s="158" t="s">
        <v>176</v>
      </c>
      <c r="K17" s="158" t="s">
        <v>176</v>
      </c>
      <c r="L17" s="158" t="s">
        <v>176</v>
      </c>
      <c r="M17" s="158" t="s">
        <v>176</v>
      </c>
      <c r="N17" s="175"/>
      <c r="O17" s="162" t="s">
        <v>179</v>
      </c>
      <c r="P17" s="160"/>
      <c r="R17" s="161">
        <f>P17</f>
        <v>0</v>
      </c>
      <c r="T17" s="160"/>
      <c r="V17" s="161">
        <f>T17</f>
        <v>0</v>
      </c>
    </row>
    <row r="18" spans="1:22" ht="15" hidden="1" customHeight="1">
      <c r="A18" s="153">
        <v>8</v>
      </c>
      <c r="B18" s="153">
        <f t="shared" si="0"/>
        <v>4</v>
      </c>
      <c r="C18" s="154">
        <f t="shared" si="1"/>
        <v>7022</v>
      </c>
      <c r="F18" s="158" t="s">
        <v>176</v>
      </c>
      <c r="G18" s="158" t="s">
        <v>176</v>
      </c>
      <c r="H18" s="162">
        <v>7022</v>
      </c>
      <c r="I18" s="158" t="s">
        <v>176</v>
      </c>
      <c r="J18" s="158" t="s">
        <v>176</v>
      </c>
      <c r="K18" s="158" t="s">
        <v>176</v>
      </c>
      <c r="L18" s="158" t="s">
        <v>176</v>
      </c>
      <c r="M18" s="158" t="s">
        <v>176</v>
      </c>
      <c r="N18" s="175"/>
      <c r="O18" s="162" t="s">
        <v>1002</v>
      </c>
      <c r="P18" s="160"/>
      <c r="R18" s="161">
        <f>P18-R19-R20-R21</f>
        <v>0</v>
      </c>
      <c r="T18" s="160"/>
      <c r="V18" s="161">
        <f>T18+V19+V20+V21</f>
        <v>0</v>
      </c>
    </row>
    <row r="19" spans="1:22" ht="15" hidden="1" customHeight="1">
      <c r="A19" s="153">
        <v>9</v>
      </c>
      <c r="B19" s="153">
        <f t="shared" si="0"/>
        <v>5</v>
      </c>
      <c r="C19" s="154">
        <f t="shared" si="1"/>
        <v>70221</v>
      </c>
      <c r="F19" s="158" t="s">
        <v>176</v>
      </c>
      <c r="G19" s="158" t="s">
        <v>176</v>
      </c>
      <c r="H19" s="158" t="s">
        <v>176</v>
      </c>
      <c r="I19" s="163">
        <v>70221</v>
      </c>
      <c r="J19" s="158" t="s">
        <v>176</v>
      </c>
      <c r="K19" s="158" t="s">
        <v>176</v>
      </c>
      <c r="L19" s="158" t="s">
        <v>176</v>
      </c>
      <c r="M19" s="158" t="s">
        <v>176</v>
      </c>
      <c r="N19" s="175" t="s">
        <v>1422</v>
      </c>
      <c r="O19" s="163" t="s">
        <v>1003</v>
      </c>
      <c r="P19" s="160"/>
      <c r="R19" s="161">
        <f>P19</f>
        <v>0</v>
      </c>
      <c r="T19" s="160"/>
      <c r="V19" s="161">
        <f>T19</f>
        <v>0</v>
      </c>
    </row>
    <row r="20" spans="1:22" ht="15" hidden="1" customHeight="1">
      <c r="A20" s="153">
        <v>10</v>
      </c>
      <c r="B20" s="153">
        <f t="shared" si="0"/>
        <v>5</v>
      </c>
      <c r="C20" s="154">
        <f t="shared" si="1"/>
        <v>70222</v>
      </c>
      <c r="F20" s="158" t="s">
        <v>176</v>
      </c>
      <c r="G20" s="158" t="s">
        <v>176</v>
      </c>
      <c r="H20" s="158" t="s">
        <v>176</v>
      </c>
      <c r="I20" s="163">
        <v>70222</v>
      </c>
      <c r="J20" s="158" t="s">
        <v>176</v>
      </c>
      <c r="K20" s="158" t="s">
        <v>176</v>
      </c>
      <c r="L20" s="158" t="s">
        <v>176</v>
      </c>
      <c r="M20" s="158" t="s">
        <v>176</v>
      </c>
      <c r="N20" s="175" t="s">
        <v>1422</v>
      </c>
      <c r="O20" s="163" t="s">
        <v>1004</v>
      </c>
      <c r="P20" s="160"/>
      <c r="R20" s="161">
        <f t="shared" ref="R20:R21" si="4">P20</f>
        <v>0</v>
      </c>
      <c r="T20" s="160"/>
      <c r="V20" s="161">
        <f t="shared" ref="V20:V21" si="5">T20</f>
        <v>0</v>
      </c>
    </row>
    <row r="21" spans="1:22" ht="15" hidden="1" customHeight="1">
      <c r="A21" s="153">
        <v>11</v>
      </c>
      <c r="B21" s="153">
        <f t="shared" si="0"/>
        <v>5</v>
      </c>
      <c r="C21" s="154">
        <f t="shared" si="1"/>
        <v>70228</v>
      </c>
      <c r="F21" s="158" t="s">
        <v>176</v>
      </c>
      <c r="G21" s="158" t="s">
        <v>176</v>
      </c>
      <c r="H21" s="158" t="s">
        <v>176</v>
      </c>
      <c r="I21" s="163">
        <v>70228</v>
      </c>
      <c r="J21" s="158" t="s">
        <v>176</v>
      </c>
      <c r="K21" s="158" t="s">
        <v>176</v>
      </c>
      <c r="L21" s="158" t="s">
        <v>176</v>
      </c>
      <c r="M21" s="158" t="s">
        <v>176</v>
      </c>
      <c r="N21" s="175" t="s">
        <v>1422</v>
      </c>
      <c r="O21" s="163" t="s">
        <v>1005</v>
      </c>
      <c r="P21" s="160"/>
      <c r="R21" s="161">
        <f t="shared" si="4"/>
        <v>0</v>
      </c>
      <c r="T21" s="160"/>
      <c r="V21" s="161">
        <f t="shared" si="5"/>
        <v>0</v>
      </c>
    </row>
    <row r="22" spans="1:22" ht="15" hidden="1" customHeight="1">
      <c r="A22" s="153">
        <v>12</v>
      </c>
      <c r="B22" s="153">
        <f t="shared" si="0"/>
        <v>4</v>
      </c>
      <c r="C22" s="154">
        <f t="shared" si="1"/>
        <v>7023</v>
      </c>
      <c r="F22" s="158" t="s">
        <v>176</v>
      </c>
      <c r="G22" s="158" t="s">
        <v>176</v>
      </c>
      <c r="H22" s="162">
        <v>7023</v>
      </c>
      <c r="I22" s="158" t="s">
        <v>176</v>
      </c>
      <c r="J22" s="158" t="s">
        <v>176</v>
      </c>
      <c r="K22" s="158" t="s">
        <v>176</v>
      </c>
      <c r="L22" s="158" t="s">
        <v>176</v>
      </c>
      <c r="M22" s="158" t="s">
        <v>176</v>
      </c>
      <c r="N22" s="175"/>
      <c r="O22" s="162" t="s">
        <v>1006</v>
      </c>
      <c r="P22" s="160"/>
      <c r="R22" s="161">
        <f>P22-R23-R24-R25-R26</f>
        <v>0</v>
      </c>
      <c r="T22" s="160"/>
      <c r="V22" s="161">
        <f>T22+V23+V24+V25+V26</f>
        <v>0</v>
      </c>
    </row>
    <row r="23" spans="1:22" ht="15" hidden="1" customHeight="1">
      <c r="A23" s="153">
        <v>13</v>
      </c>
      <c r="B23" s="153">
        <f t="shared" si="0"/>
        <v>5</v>
      </c>
      <c r="C23" s="154">
        <f t="shared" si="1"/>
        <v>70231</v>
      </c>
      <c r="F23" s="158" t="s">
        <v>176</v>
      </c>
      <c r="G23" s="158" t="s">
        <v>176</v>
      </c>
      <c r="H23" s="158" t="s">
        <v>176</v>
      </c>
      <c r="I23" s="163">
        <v>70231</v>
      </c>
      <c r="J23" s="158" t="s">
        <v>176</v>
      </c>
      <c r="K23" s="158" t="s">
        <v>176</v>
      </c>
      <c r="L23" s="158" t="s">
        <v>176</v>
      </c>
      <c r="M23" s="158" t="s">
        <v>176</v>
      </c>
      <c r="N23" s="175" t="s">
        <v>1422</v>
      </c>
      <c r="O23" s="163" t="s">
        <v>276</v>
      </c>
      <c r="P23" s="160"/>
      <c r="R23" s="161">
        <f t="shared" ref="R23:R26" si="6">P23</f>
        <v>0</v>
      </c>
      <c r="T23" s="160"/>
      <c r="V23" s="161">
        <f t="shared" ref="V23:V26" si="7">T23</f>
        <v>0</v>
      </c>
    </row>
    <row r="24" spans="1:22" ht="15" hidden="1" customHeight="1">
      <c r="A24" s="153">
        <v>14</v>
      </c>
      <c r="B24" s="153">
        <f t="shared" si="0"/>
        <v>5</v>
      </c>
      <c r="C24" s="154">
        <f t="shared" si="1"/>
        <v>70232</v>
      </c>
      <c r="F24" s="158" t="s">
        <v>176</v>
      </c>
      <c r="G24" s="158" t="s">
        <v>176</v>
      </c>
      <c r="H24" s="158" t="s">
        <v>176</v>
      </c>
      <c r="I24" s="163">
        <v>70232</v>
      </c>
      <c r="J24" s="158" t="s">
        <v>176</v>
      </c>
      <c r="K24" s="158" t="s">
        <v>176</v>
      </c>
      <c r="L24" s="158" t="s">
        <v>176</v>
      </c>
      <c r="M24" s="158" t="s">
        <v>176</v>
      </c>
      <c r="N24" s="175" t="s">
        <v>1422</v>
      </c>
      <c r="O24" s="163" t="s">
        <v>278</v>
      </c>
      <c r="P24" s="160"/>
      <c r="R24" s="161">
        <f t="shared" si="6"/>
        <v>0</v>
      </c>
      <c r="T24" s="160"/>
      <c r="V24" s="161">
        <f t="shared" si="7"/>
        <v>0</v>
      </c>
    </row>
    <row r="25" spans="1:22" ht="15" hidden="1" customHeight="1">
      <c r="A25" s="153">
        <v>15</v>
      </c>
      <c r="B25" s="153">
        <f t="shared" si="0"/>
        <v>5</v>
      </c>
      <c r="C25" s="154">
        <f t="shared" si="1"/>
        <v>70233</v>
      </c>
      <c r="F25" s="158" t="s">
        <v>176</v>
      </c>
      <c r="G25" s="158" t="s">
        <v>176</v>
      </c>
      <c r="H25" s="158" t="s">
        <v>176</v>
      </c>
      <c r="I25" s="163">
        <v>70233</v>
      </c>
      <c r="J25" s="158" t="s">
        <v>176</v>
      </c>
      <c r="K25" s="158" t="s">
        <v>176</v>
      </c>
      <c r="L25" s="158" t="s">
        <v>176</v>
      </c>
      <c r="M25" s="158" t="s">
        <v>176</v>
      </c>
      <c r="N25" s="175" t="s">
        <v>1422</v>
      </c>
      <c r="O25" s="163" t="s">
        <v>275</v>
      </c>
      <c r="P25" s="160"/>
      <c r="R25" s="161">
        <f t="shared" si="6"/>
        <v>0</v>
      </c>
      <c r="T25" s="160"/>
      <c r="V25" s="161">
        <f t="shared" si="7"/>
        <v>0</v>
      </c>
    </row>
    <row r="26" spans="1:22" ht="15" hidden="1" customHeight="1">
      <c r="A26" s="153">
        <v>16</v>
      </c>
      <c r="B26" s="153">
        <f t="shared" si="0"/>
        <v>5</v>
      </c>
      <c r="C26" s="154">
        <f t="shared" si="1"/>
        <v>70238</v>
      </c>
      <c r="F26" s="158" t="s">
        <v>176</v>
      </c>
      <c r="G26" s="158" t="s">
        <v>176</v>
      </c>
      <c r="H26" s="158" t="s">
        <v>176</v>
      </c>
      <c r="I26" s="163">
        <v>70238</v>
      </c>
      <c r="J26" s="158" t="s">
        <v>176</v>
      </c>
      <c r="K26" s="158" t="s">
        <v>176</v>
      </c>
      <c r="L26" s="158" t="s">
        <v>176</v>
      </c>
      <c r="M26" s="158" t="s">
        <v>176</v>
      </c>
      <c r="N26" s="175" t="s">
        <v>1422</v>
      </c>
      <c r="O26" s="163" t="s">
        <v>1007</v>
      </c>
      <c r="P26" s="160"/>
      <c r="R26" s="161">
        <f t="shared" si="6"/>
        <v>0</v>
      </c>
      <c r="T26" s="160"/>
      <c r="V26" s="161">
        <f t="shared" si="7"/>
        <v>0</v>
      </c>
    </row>
    <row r="27" spans="1:22" ht="15" hidden="1" customHeight="1">
      <c r="A27" s="153">
        <v>17</v>
      </c>
      <c r="B27" s="153">
        <f t="shared" si="0"/>
        <v>4</v>
      </c>
      <c r="C27" s="154">
        <f t="shared" si="1"/>
        <v>7024</v>
      </c>
      <c r="F27" s="158" t="s">
        <v>176</v>
      </c>
      <c r="G27" s="158" t="s">
        <v>176</v>
      </c>
      <c r="H27" s="162">
        <v>7024</v>
      </c>
      <c r="I27" s="158" t="s">
        <v>176</v>
      </c>
      <c r="J27" s="158" t="s">
        <v>176</v>
      </c>
      <c r="K27" s="158" t="s">
        <v>176</v>
      </c>
      <c r="L27" s="158" t="s">
        <v>176</v>
      </c>
      <c r="M27" s="158" t="s">
        <v>176</v>
      </c>
      <c r="N27" s="175"/>
      <c r="O27" s="162" t="s">
        <v>181</v>
      </c>
      <c r="P27" s="160"/>
      <c r="R27" s="161">
        <f>P27-R28-R29</f>
        <v>0</v>
      </c>
      <c r="T27" s="160"/>
      <c r="V27" s="161">
        <f>T27+V28+V29</f>
        <v>0</v>
      </c>
    </row>
    <row r="28" spans="1:22" ht="15" hidden="1" customHeight="1">
      <c r="A28" s="153">
        <v>18</v>
      </c>
      <c r="B28" s="153">
        <f t="shared" si="0"/>
        <v>5</v>
      </c>
      <c r="C28" s="154">
        <f t="shared" si="1"/>
        <v>70241</v>
      </c>
      <c r="F28" s="158" t="s">
        <v>176</v>
      </c>
      <c r="G28" s="158" t="s">
        <v>176</v>
      </c>
      <c r="H28" s="158" t="s">
        <v>176</v>
      </c>
      <c r="I28" s="163">
        <v>70241</v>
      </c>
      <c r="J28" s="158" t="s">
        <v>176</v>
      </c>
      <c r="K28" s="158" t="s">
        <v>176</v>
      </c>
      <c r="L28" s="158" t="s">
        <v>176</v>
      </c>
      <c r="M28" s="158" t="s">
        <v>176</v>
      </c>
      <c r="N28" s="175" t="s">
        <v>1422</v>
      </c>
      <c r="O28" s="163" t="s">
        <v>1008</v>
      </c>
      <c r="P28" s="160"/>
      <c r="R28" s="161">
        <f t="shared" ref="R28:R29" si="8">P28</f>
        <v>0</v>
      </c>
      <c r="T28" s="160"/>
      <c r="V28" s="161">
        <f t="shared" ref="V28:V29" si="9">T28</f>
        <v>0</v>
      </c>
    </row>
    <row r="29" spans="1:22" ht="15" hidden="1" customHeight="1">
      <c r="A29" s="153">
        <v>19</v>
      </c>
      <c r="B29" s="153">
        <f t="shared" si="0"/>
        <v>5</v>
      </c>
      <c r="C29" s="154">
        <f t="shared" si="1"/>
        <v>70248</v>
      </c>
      <c r="F29" s="158" t="s">
        <v>176</v>
      </c>
      <c r="G29" s="158" t="s">
        <v>176</v>
      </c>
      <c r="H29" s="158" t="s">
        <v>176</v>
      </c>
      <c r="I29" s="163">
        <v>70248</v>
      </c>
      <c r="J29" s="158" t="s">
        <v>176</v>
      </c>
      <c r="K29" s="158" t="s">
        <v>176</v>
      </c>
      <c r="L29" s="158" t="s">
        <v>176</v>
      </c>
      <c r="M29" s="158" t="s">
        <v>176</v>
      </c>
      <c r="N29" s="175" t="s">
        <v>1422</v>
      </c>
      <c r="O29" s="163" t="s">
        <v>185</v>
      </c>
      <c r="P29" s="160"/>
      <c r="R29" s="161">
        <f t="shared" si="8"/>
        <v>0</v>
      </c>
      <c r="T29" s="160"/>
      <c r="V29" s="161">
        <f t="shared" si="9"/>
        <v>0</v>
      </c>
    </row>
    <row r="30" spans="1:22" ht="15" hidden="1" customHeight="1">
      <c r="A30" s="153">
        <v>20</v>
      </c>
      <c r="B30" s="153">
        <f t="shared" si="0"/>
        <v>4</v>
      </c>
      <c r="C30" s="154">
        <f t="shared" si="1"/>
        <v>7028</v>
      </c>
      <c r="F30" s="158" t="s">
        <v>176</v>
      </c>
      <c r="G30" s="158" t="s">
        <v>176</v>
      </c>
      <c r="H30" s="162">
        <v>7028</v>
      </c>
      <c r="I30" s="158" t="s">
        <v>176</v>
      </c>
      <c r="J30" s="158" t="s">
        <v>176</v>
      </c>
      <c r="K30" s="158" t="s">
        <v>176</v>
      </c>
      <c r="L30" s="158" t="s">
        <v>176</v>
      </c>
      <c r="M30" s="158" t="s">
        <v>176</v>
      </c>
      <c r="N30" s="175"/>
      <c r="O30" s="162" t="s">
        <v>1009</v>
      </c>
      <c r="P30" s="160"/>
      <c r="R30" s="161">
        <f>P30</f>
        <v>0</v>
      </c>
      <c r="T30" s="160"/>
      <c r="V30" s="161">
        <f>T30</f>
        <v>0</v>
      </c>
    </row>
    <row r="31" spans="1:22" ht="15" hidden="1" customHeight="1">
      <c r="A31" s="153">
        <v>21</v>
      </c>
      <c r="B31" s="153">
        <f t="shared" si="0"/>
        <v>3</v>
      </c>
      <c r="C31" s="154">
        <f t="shared" si="1"/>
        <v>703</v>
      </c>
      <c r="F31" s="158" t="s">
        <v>176</v>
      </c>
      <c r="G31" s="159">
        <v>703</v>
      </c>
      <c r="H31" s="158" t="s">
        <v>176</v>
      </c>
      <c r="I31" s="158" t="s">
        <v>176</v>
      </c>
      <c r="J31" s="158" t="s">
        <v>176</v>
      </c>
      <c r="K31" s="158" t="s">
        <v>176</v>
      </c>
      <c r="L31" s="158" t="s">
        <v>176</v>
      </c>
      <c r="M31" s="158" t="s">
        <v>176</v>
      </c>
      <c r="N31" s="175"/>
      <c r="O31" s="159" t="s">
        <v>1010</v>
      </c>
      <c r="P31" s="160"/>
      <c r="R31" s="161">
        <f>P31</f>
        <v>0</v>
      </c>
      <c r="T31" s="160"/>
      <c r="V31" s="161">
        <f>T31</f>
        <v>0</v>
      </c>
    </row>
    <row r="32" spans="1:22" ht="15" hidden="1" customHeight="1">
      <c r="A32" s="153">
        <v>22</v>
      </c>
      <c r="B32" s="153">
        <f t="shared" si="0"/>
        <v>3</v>
      </c>
      <c r="C32" s="154">
        <f t="shared" si="1"/>
        <v>704</v>
      </c>
      <c r="F32" s="158" t="s">
        <v>176</v>
      </c>
      <c r="G32" s="159">
        <v>704</v>
      </c>
      <c r="H32" s="158" t="s">
        <v>176</v>
      </c>
      <c r="I32" s="158" t="s">
        <v>176</v>
      </c>
      <c r="J32" s="158" t="s">
        <v>176</v>
      </c>
      <c r="K32" s="158" t="s">
        <v>176</v>
      </c>
      <c r="L32" s="158" t="s">
        <v>176</v>
      </c>
      <c r="M32" s="158" t="s">
        <v>176</v>
      </c>
      <c r="N32" s="175"/>
      <c r="O32" s="159" t="s">
        <v>1011</v>
      </c>
      <c r="P32" s="160"/>
      <c r="R32" s="161">
        <f>P32-R33-R34-R35-R36-R37</f>
        <v>0</v>
      </c>
      <c r="T32" s="160"/>
      <c r="V32" s="161">
        <f>T32+V33+V34+V35</f>
        <v>0</v>
      </c>
    </row>
    <row r="33" spans="1:22" ht="15" hidden="1" customHeight="1">
      <c r="A33" s="153">
        <v>23</v>
      </c>
      <c r="B33" s="153">
        <f t="shared" si="0"/>
        <v>4</v>
      </c>
      <c r="C33" s="154">
        <f t="shared" si="1"/>
        <v>7041</v>
      </c>
      <c r="F33" s="158" t="s">
        <v>176</v>
      </c>
      <c r="G33" s="158" t="s">
        <v>176</v>
      </c>
      <c r="H33" s="162">
        <v>7041</v>
      </c>
      <c r="I33" s="158" t="s">
        <v>176</v>
      </c>
      <c r="J33" s="158" t="s">
        <v>176</v>
      </c>
      <c r="K33" s="158" t="s">
        <v>176</v>
      </c>
      <c r="L33" s="158" t="s">
        <v>176</v>
      </c>
      <c r="M33" s="158" t="s">
        <v>176</v>
      </c>
      <c r="N33" s="175" t="s">
        <v>1422</v>
      </c>
      <c r="O33" s="162" t="s">
        <v>825</v>
      </c>
      <c r="P33" s="160"/>
      <c r="R33" s="161">
        <f t="shared" ref="R33:R34" si="10">P33</f>
        <v>0</v>
      </c>
      <c r="T33" s="160"/>
      <c r="V33" s="161">
        <f t="shared" ref="V33:V34" si="11">T33</f>
        <v>0</v>
      </c>
    </row>
    <row r="34" spans="1:22" ht="15" hidden="1" customHeight="1">
      <c r="A34" s="153">
        <v>24</v>
      </c>
      <c r="B34" s="153">
        <f t="shared" si="0"/>
        <v>4</v>
      </c>
      <c r="C34" s="154">
        <f t="shared" si="1"/>
        <v>7042</v>
      </c>
      <c r="F34" s="158" t="s">
        <v>176</v>
      </c>
      <c r="G34" s="158" t="s">
        <v>176</v>
      </c>
      <c r="H34" s="162">
        <v>7042</v>
      </c>
      <c r="I34" s="158" t="s">
        <v>176</v>
      </c>
      <c r="J34" s="158" t="s">
        <v>176</v>
      </c>
      <c r="K34" s="158" t="s">
        <v>176</v>
      </c>
      <c r="L34" s="158" t="s">
        <v>176</v>
      </c>
      <c r="M34" s="158" t="s">
        <v>176</v>
      </c>
      <c r="N34" s="175" t="s">
        <v>1422</v>
      </c>
      <c r="O34" s="162" t="s">
        <v>1012</v>
      </c>
      <c r="P34" s="160"/>
      <c r="R34" s="161">
        <f t="shared" si="10"/>
        <v>0</v>
      </c>
      <c r="T34" s="160"/>
      <c r="V34" s="161">
        <f t="shared" si="11"/>
        <v>0</v>
      </c>
    </row>
    <row r="35" spans="1:22" ht="15" hidden="1" customHeight="1">
      <c r="A35" s="153">
        <v>25</v>
      </c>
      <c r="B35" s="153">
        <f t="shared" si="0"/>
        <v>4</v>
      </c>
      <c r="C35" s="154">
        <f t="shared" si="1"/>
        <v>7043</v>
      </c>
      <c r="F35" s="158" t="s">
        <v>176</v>
      </c>
      <c r="G35" s="158" t="s">
        <v>176</v>
      </c>
      <c r="H35" s="162">
        <v>7043</v>
      </c>
      <c r="I35" s="158" t="s">
        <v>176</v>
      </c>
      <c r="J35" s="158" t="s">
        <v>176</v>
      </c>
      <c r="K35" s="158" t="s">
        <v>176</v>
      </c>
      <c r="L35" s="158" t="s">
        <v>176</v>
      </c>
      <c r="M35" s="158" t="s">
        <v>176</v>
      </c>
      <c r="N35" s="175" t="s">
        <v>1422</v>
      </c>
      <c r="O35" s="162" t="s">
        <v>1013</v>
      </c>
      <c r="P35" s="160"/>
      <c r="R35" s="161">
        <f>P35-R36-R37</f>
        <v>0</v>
      </c>
      <c r="T35" s="160"/>
      <c r="V35" s="161">
        <f>T35+V36+V37</f>
        <v>0</v>
      </c>
    </row>
    <row r="36" spans="1:22" ht="15" hidden="1" customHeight="1">
      <c r="A36" s="153">
        <v>26</v>
      </c>
      <c r="B36" s="153">
        <f t="shared" si="0"/>
        <v>5</v>
      </c>
      <c r="C36" s="154">
        <f t="shared" si="1"/>
        <v>70431</v>
      </c>
      <c r="F36" s="158" t="s">
        <v>176</v>
      </c>
      <c r="G36" s="158" t="s">
        <v>176</v>
      </c>
      <c r="H36" s="158" t="s">
        <v>176</v>
      </c>
      <c r="I36" s="163">
        <v>70431</v>
      </c>
      <c r="J36" s="158" t="s">
        <v>176</v>
      </c>
      <c r="K36" s="158" t="s">
        <v>176</v>
      </c>
      <c r="L36" s="158" t="s">
        <v>176</v>
      </c>
      <c r="M36" s="158" t="s">
        <v>176</v>
      </c>
      <c r="N36" s="175" t="s">
        <v>1422</v>
      </c>
      <c r="O36" s="163" t="s">
        <v>1014</v>
      </c>
      <c r="P36" s="160"/>
      <c r="R36" s="161">
        <f t="shared" ref="R36:R37" si="12">P36</f>
        <v>0</v>
      </c>
      <c r="T36" s="160"/>
      <c r="V36" s="161">
        <f t="shared" ref="V36:V37" si="13">T36</f>
        <v>0</v>
      </c>
    </row>
    <row r="37" spans="1:22" ht="15" hidden="1" customHeight="1">
      <c r="A37" s="153">
        <v>27</v>
      </c>
      <c r="B37" s="153">
        <f t="shared" si="0"/>
        <v>5</v>
      </c>
      <c r="C37" s="154">
        <f t="shared" si="1"/>
        <v>70438</v>
      </c>
      <c r="F37" s="158" t="s">
        <v>176</v>
      </c>
      <c r="G37" s="158" t="s">
        <v>176</v>
      </c>
      <c r="H37" s="158" t="s">
        <v>176</v>
      </c>
      <c r="I37" s="163">
        <v>70438</v>
      </c>
      <c r="J37" s="158" t="s">
        <v>176</v>
      </c>
      <c r="K37" s="158" t="s">
        <v>176</v>
      </c>
      <c r="L37" s="158" t="s">
        <v>176</v>
      </c>
      <c r="M37" s="158" t="s">
        <v>176</v>
      </c>
      <c r="N37" s="175" t="s">
        <v>1422</v>
      </c>
      <c r="O37" s="163" t="s">
        <v>1015</v>
      </c>
      <c r="P37" s="160"/>
      <c r="R37" s="161">
        <f t="shared" si="12"/>
        <v>0</v>
      </c>
      <c r="T37" s="160"/>
      <c r="V37" s="161">
        <f t="shared" si="13"/>
        <v>0</v>
      </c>
    </row>
    <row r="38" spans="1:22" ht="15" hidden="1" customHeight="1">
      <c r="A38" s="153">
        <v>28</v>
      </c>
      <c r="B38" s="153">
        <f t="shared" si="0"/>
        <v>3</v>
      </c>
      <c r="C38" s="154">
        <f t="shared" si="1"/>
        <v>705</v>
      </c>
      <c r="F38" s="158" t="s">
        <v>176</v>
      </c>
      <c r="G38" s="159">
        <v>705</v>
      </c>
      <c r="H38" s="158" t="s">
        <v>176</v>
      </c>
      <c r="I38" s="158" t="s">
        <v>176</v>
      </c>
      <c r="J38" s="158" t="s">
        <v>176</v>
      </c>
      <c r="K38" s="158" t="s">
        <v>176</v>
      </c>
      <c r="L38" s="158" t="s">
        <v>176</v>
      </c>
      <c r="M38" s="158" t="s">
        <v>176</v>
      </c>
      <c r="N38" s="175"/>
      <c r="O38" s="159" t="s">
        <v>1016</v>
      </c>
      <c r="P38" s="160"/>
      <c r="R38" s="161">
        <f>P38-SUM(R39:R66)</f>
        <v>0</v>
      </c>
      <c r="T38" s="160"/>
      <c r="V38" s="161">
        <f>T38+V39+V65+V66</f>
        <v>0</v>
      </c>
    </row>
    <row r="39" spans="1:22" ht="15" hidden="1" customHeight="1">
      <c r="A39" s="153">
        <v>29</v>
      </c>
      <c r="B39" s="153">
        <f t="shared" si="0"/>
        <v>4</v>
      </c>
      <c r="C39" s="154">
        <f t="shared" si="1"/>
        <v>7051</v>
      </c>
      <c r="F39" s="158" t="s">
        <v>176</v>
      </c>
      <c r="G39" s="158" t="s">
        <v>176</v>
      </c>
      <c r="H39" s="162">
        <v>7051</v>
      </c>
      <c r="I39" s="158" t="s">
        <v>176</v>
      </c>
      <c r="J39" s="158" t="s">
        <v>176</v>
      </c>
      <c r="K39" s="158" t="s">
        <v>176</v>
      </c>
      <c r="L39" s="158" t="s">
        <v>176</v>
      </c>
      <c r="M39" s="158" t="s">
        <v>176</v>
      </c>
      <c r="N39" s="175"/>
      <c r="O39" s="162" t="s">
        <v>1017</v>
      </c>
      <c r="P39" s="160"/>
      <c r="R39" s="161">
        <f>P39-SUM(R40:R64)</f>
        <v>0</v>
      </c>
      <c r="T39" s="160"/>
      <c r="V39" s="161">
        <f>T39+V40+V41+V42+V48+V49+V61+V64</f>
        <v>0</v>
      </c>
    </row>
    <row r="40" spans="1:22" ht="15" hidden="1" customHeight="1">
      <c r="A40" s="153">
        <v>30</v>
      </c>
      <c r="B40" s="153">
        <f t="shared" si="0"/>
        <v>5</v>
      </c>
      <c r="C40" s="154">
        <f t="shared" si="1"/>
        <v>70511</v>
      </c>
      <c r="F40" s="158" t="s">
        <v>176</v>
      </c>
      <c r="G40" s="158" t="s">
        <v>176</v>
      </c>
      <c r="H40" s="158" t="s">
        <v>176</v>
      </c>
      <c r="I40" s="163">
        <v>70511</v>
      </c>
      <c r="J40" s="158" t="s">
        <v>176</v>
      </c>
      <c r="K40" s="158" t="s">
        <v>176</v>
      </c>
      <c r="L40" s="158" t="s">
        <v>176</v>
      </c>
      <c r="M40" s="158" t="s">
        <v>176</v>
      </c>
      <c r="N40" s="175"/>
      <c r="O40" s="163" t="s">
        <v>239</v>
      </c>
      <c r="P40" s="160"/>
      <c r="R40" s="161">
        <f t="shared" ref="R40:R41" si="14">P40</f>
        <v>0</v>
      </c>
      <c r="T40" s="160"/>
      <c r="V40" s="161">
        <f t="shared" ref="V40:V41" si="15">T40</f>
        <v>0</v>
      </c>
    </row>
    <row r="41" spans="1:22" ht="15" hidden="1" customHeight="1">
      <c r="A41" s="153">
        <v>31</v>
      </c>
      <c r="B41" s="153">
        <f t="shared" si="0"/>
        <v>5</v>
      </c>
      <c r="C41" s="154">
        <f t="shared" si="1"/>
        <v>70512</v>
      </c>
      <c r="F41" s="158" t="s">
        <v>176</v>
      </c>
      <c r="G41" s="158" t="s">
        <v>176</v>
      </c>
      <c r="H41" s="158" t="s">
        <v>176</v>
      </c>
      <c r="I41" s="163">
        <v>70512</v>
      </c>
      <c r="J41" s="158" t="s">
        <v>176</v>
      </c>
      <c r="K41" s="158" t="s">
        <v>176</v>
      </c>
      <c r="L41" s="158" t="s">
        <v>176</v>
      </c>
      <c r="M41" s="158" t="s">
        <v>176</v>
      </c>
      <c r="N41" s="175"/>
      <c r="O41" s="163" t="s">
        <v>240</v>
      </c>
      <c r="P41" s="160"/>
      <c r="R41" s="161">
        <f t="shared" si="14"/>
        <v>0</v>
      </c>
      <c r="T41" s="160"/>
      <c r="V41" s="161">
        <f t="shared" si="15"/>
        <v>0</v>
      </c>
    </row>
    <row r="42" spans="1:22" ht="15" hidden="1" customHeight="1">
      <c r="A42" s="153">
        <v>32</v>
      </c>
      <c r="B42" s="153">
        <f t="shared" si="0"/>
        <v>5</v>
      </c>
      <c r="C42" s="154">
        <f t="shared" si="1"/>
        <v>70513</v>
      </c>
      <c r="F42" s="158" t="s">
        <v>176</v>
      </c>
      <c r="G42" s="158" t="s">
        <v>176</v>
      </c>
      <c r="H42" s="158" t="s">
        <v>176</v>
      </c>
      <c r="I42" s="163">
        <v>70513</v>
      </c>
      <c r="J42" s="158" t="s">
        <v>176</v>
      </c>
      <c r="K42" s="158" t="s">
        <v>176</v>
      </c>
      <c r="L42" s="158" t="s">
        <v>176</v>
      </c>
      <c r="M42" s="158" t="s">
        <v>176</v>
      </c>
      <c r="N42" s="175"/>
      <c r="O42" s="163" t="s">
        <v>241</v>
      </c>
      <c r="P42" s="160"/>
      <c r="R42" s="161">
        <f>P42-R43-R44-R45-R46-R47</f>
        <v>0</v>
      </c>
      <c r="T42" s="160"/>
      <c r="V42" s="161">
        <f>T42+V43+V44+V45+V46+V47</f>
        <v>0</v>
      </c>
    </row>
    <row r="43" spans="1:22" ht="15" hidden="1" customHeight="1">
      <c r="A43" s="153">
        <v>33</v>
      </c>
      <c r="B43" s="153">
        <f t="shared" si="0"/>
        <v>6</v>
      </c>
      <c r="C43" s="154">
        <f t="shared" si="1"/>
        <v>705131</v>
      </c>
      <c r="F43" s="158" t="s">
        <v>176</v>
      </c>
      <c r="G43" s="158" t="s">
        <v>176</v>
      </c>
      <c r="H43" s="158" t="s">
        <v>176</v>
      </c>
      <c r="I43" s="158" t="s">
        <v>176</v>
      </c>
      <c r="J43" s="165">
        <v>705131</v>
      </c>
      <c r="K43" s="158" t="s">
        <v>176</v>
      </c>
      <c r="L43" s="158" t="s">
        <v>176</v>
      </c>
      <c r="M43" s="158" t="s">
        <v>176</v>
      </c>
      <c r="N43" s="175" t="s">
        <v>1422</v>
      </c>
      <c r="O43" s="165" t="s">
        <v>242</v>
      </c>
      <c r="P43" s="160"/>
      <c r="R43" s="161">
        <f>P43</f>
        <v>0</v>
      </c>
      <c r="T43" s="160"/>
      <c r="V43" s="161">
        <f>T43</f>
        <v>0</v>
      </c>
    </row>
    <row r="44" spans="1:22" ht="15" hidden="1" customHeight="1">
      <c r="A44" s="153">
        <v>34</v>
      </c>
      <c r="B44" s="153">
        <f t="shared" si="0"/>
        <v>6</v>
      </c>
      <c r="C44" s="154">
        <f t="shared" si="1"/>
        <v>705132</v>
      </c>
      <c r="F44" s="158" t="s">
        <v>176</v>
      </c>
      <c r="G44" s="158" t="s">
        <v>176</v>
      </c>
      <c r="H44" s="158" t="s">
        <v>176</v>
      </c>
      <c r="I44" s="158" t="s">
        <v>176</v>
      </c>
      <c r="J44" s="165">
        <v>705132</v>
      </c>
      <c r="K44" s="158" t="s">
        <v>176</v>
      </c>
      <c r="L44" s="158" t="s">
        <v>176</v>
      </c>
      <c r="M44" s="158" t="s">
        <v>176</v>
      </c>
      <c r="N44" s="175" t="s">
        <v>1422</v>
      </c>
      <c r="O44" s="165" t="s">
        <v>243</v>
      </c>
      <c r="P44" s="160"/>
      <c r="R44" s="161">
        <f t="shared" ref="R44:R47" si="16">P44</f>
        <v>0</v>
      </c>
      <c r="T44" s="160"/>
      <c r="V44" s="161">
        <f t="shared" ref="V44:V47" si="17">T44</f>
        <v>0</v>
      </c>
    </row>
    <row r="45" spans="1:22" ht="15" hidden="1" customHeight="1">
      <c r="A45" s="153">
        <v>35</v>
      </c>
      <c r="B45" s="153">
        <f t="shared" si="0"/>
        <v>6</v>
      </c>
      <c r="C45" s="154">
        <f t="shared" si="1"/>
        <v>705133</v>
      </c>
      <c r="F45" s="158" t="s">
        <v>176</v>
      </c>
      <c r="G45" s="158" t="s">
        <v>176</v>
      </c>
      <c r="H45" s="158" t="s">
        <v>176</v>
      </c>
      <c r="I45" s="158" t="s">
        <v>176</v>
      </c>
      <c r="J45" s="165">
        <v>705133</v>
      </c>
      <c r="K45" s="158" t="s">
        <v>176</v>
      </c>
      <c r="L45" s="158" t="s">
        <v>176</v>
      </c>
      <c r="M45" s="158" t="s">
        <v>176</v>
      </c>
      <c r="N45" s="175" t="s">
        <v>1422</v>
      </c>
      <c r="O45" s="165" t="s">
        <v>244</v>
      </c>
      <c r="P45" s="160"/>
      <c r="R45" s="161">
        <f t="shared" si="16"/>
        <v>0</v>
      </c>
      <c r="T45" s="160"/>
      <c r="V45" s="161">
        <f t="shared" si="17"/>
        <v>0</v>
      </c>
    </row>
    <row r="46" spans="1:22" ht="15" hidden="1" customHeight="1">
      <c r="A46" s="153">
        <v>36</v>
      </c>
      <c r="B46" s="153">
        <f t="shared" si="0"/>
        <v>6</v>
      </c>
      <c r="C46" s="154">
        <f t="shared" si="1"/>
        <v>705134</v>
      </c>
      <c r="F46" s="158" t="s">
        <v>176</v>
      </c>
      <c r="G46" s="158" t="s">
        <v>176</v>
      </c>
      <c r="H46" s="158" t="s">
        <v>176</v>
      </c>
      <c r="I46" s="158" t="s">
        <v>176</v>
      </c>
      <c r="J46" s="165">
        <v>705134</v>
      </c>
      <c r="K46" s="158" t="s">
        <v>176</v>
      </c>
      <c r="L46" s="158" t="s">
        <v>176</v>
      </c>
      <c r="M46" s="158" t="s">
        <v>176</v>
      </c>
      <c r="N46" s="175" t="s">
        <v>1422</v>
      </c>
      <c r="O46" s="165" t="s">
        <v>245</v>
      </c>
      <c r="P46" s="160"/>
      <c r="R46" s="161">
        <f t="shared" si="16"/>
        <v>0</v>
      </c>
      <c r="T46" s="160"/>
      <c r="V46" s="161">
        <f t="shared" si="17"/>
        <v>0</v>
      </c>
    </row>
    <row r="47" spans="1:22" ht="15" hidden="1" customHeight="1">
      <c r="A47" s="153">
        <v>37</v>
      </c>
      <c r="B47" s="153">
        <f t="shared" si="0"/>
        <v>6</v>
      </c>
      <c r="C47" s="154">
        <f t="shared" si="1"/>
        <v>705138</v>
      </c>
      <c r="F47" s="158" t="s">
        <v>176</v>
      </c>
      <c r="G47" s="158" t="s">
        <v>176</v>
      </c>
      <c r="H47" s="158" t="s">
        <v>176</v>
      </c>
      <c r="I47" s="158" t="s">
        <v>176</v>
      </c>
      <c r="J47" s="165">
        <v>705138</v>
      </c>
      <c r="K47" s="158" t="s">
        <v>176</v>
      </c>
      <c r="L47" s="158" t="s">
        <v>176</v>
      </c>
      <c r="M47" s="158" t="s">
        <v>176</v>
      </c>
      <c r="N47" s="175" t="s">
        <v>1422</v>
      </c>
      <c r="O47" s="165" t="s">
        <v>246</v>
      </c>
      <c r="P47" s="160"/>
      <c r="R47" s="161">
        <f t="shared" si="16"/>
        <v>0</v>
      </c>
      <c r="T47" s="160"/>
      <c r="V47" s="161">
        <f t="shared" si="17"/>
        <v>0</v>
      </c>
    </row>
    <row r="48" spans="1:22" ht="15" hidden="1" customHeight="1">
      <c r="A48" s="153">
        <v>38</v>
      </c>
      <c r="B48" s="153">
        <f t="shared" si="0"/>
        <v>5</v>
      </c>
      <c r="C48" s="154">
        <f t="shared" si="1"/>
        <v>70514</v>
      </c>
      <c r="F48" s="158" t="s">
        <v>176</v>
      </c>
      <c r="G48" s="158" t="s">
        <v>176</v>
      </c>
      <c r="H48" s="158" t="s">
        <v>176</v>
      </c>
      <c r="I48" s="163">
        <v>70514</v>
      </c>
      <c r="J48" s="158" t="s">
        <v>176</v>
      </c>
      <c r="K48" s="158" t="s">
        <v>176</v>
      </c>
      <c r="L48" s="158" t="s">
        <v>176</v>
      </c>
      <c r="M48" s="158" t="s">
        <v>176</v>
      </c>
      <c r="N48" s="175"/>
      <c r="O48" s="163" t="s">
        <v>247</v>
      </c>
      <c r="P48" s="160"/>
      <c r="R48" s="161">
        <f>P48</f>
        <v>0</v>
      </c>
      <c r="T48" s="160"/>
      <c r="V48" s="161">
        <f>T48</f>
        <v>0</v>
      </c>
    </row>
    <row r="49" spans="1:22" ht="15" hidden="1" customHeight="1">
      <c r="A49" s="153">
        <v>39</v>
      </c>
      <c r="B49" s="153">
        <f t="shared" si="0"/>
        <v>5</v>
      </c>
      <c r="C49" s="154">
        <f t="shared" si="1"/>
        <v>70515</v>
      </c>
      <c r="F49" s="158" t="s">
        <v>176</v>
      </c>
      <c r="G49" s="158" t="s">
        <v>176</v>
      </c>
      <c r="H49" s="158" t="s">
        <v>176</v>
      </c>
      <c r="I49" s="163">
        <v>70515</v>
      </c>
      <c r="J49" s="158" t="s">
        <v>176</v>
      </c>
      <c r="K49" s="158" t="s">
        <v>176</v>
      </c>
      <c r="L49" s="158" t="s">
        <v>176</v>
      </c>
      <c r="M49" s="158" t="s">
        <v>176</v>
      </c>
      <c r="N49" s="175"/>
      <c r="O49" s="163" t="s">
        <v>248</v>
      </c>
      <c r="P49" s="160"/>
      <c r="R49" s="161">
        <f>P49-R50-R51-R52-R53-R54-R55-R56-R57-R58-R59-R60</f>
        <v>0</v>
      </c>
      <c r="T49" s="160"/>
      <c r="V49" s="161">
        <f>T49+V50+V51+V52+V60</f>
        <v>0</v>
      </c>
    </row>
    <row r="50" spans="1:22" ht="15" hidden="1" customHeight="1">
      <c r="A50" s="153">
        <v>40</v>
      </c>
      <c r="B50" s="153">
        <f t="shared" si="0"/>
        <v>6</v>
      </c>
      <c r="C50" s="154">
        <f t="shared" si="1"/>
        <v>705151</v>
      </c>
      <c r="F50" s="158" t="s">
        <v>176</v>
      </c>
      <c r="G50" s="158" t="s">
        <v>176</v>
      </c>
      <c r="H50" s="158" t="s">
        <v>176</v>
      </c>
      <c r="I50" s="158" t="s">
        <v>176</v>
      </c>
      <c r="J50" s="165">
        <v>705151</v>
      </c>
      <c r="K50" s="158" t="s">
        <v>176</v>
      </c>
      <c r="L50" s="158" t="s">
        <v>176</v>
      </c>
      <c r="M50" s="158" t="s">
        <v>176</v>
      </c>
      <c r="N50" s="175" t="s">
        <v>1422</v>
      </c>
      <c r="O50" s="165" t="s">
        <v>249</v>
      </c>
      <c r="P50" s="160"/>
      <c r="R50" s="161">
        <f t="shared" ref="R50:R51" si="18">P50</f>
        <v>0</v>
      </c>
      <c r="T50" s="160"/>
      <c r="V50" s="161">
        <f t="shared" ref="V50:V51" si="19">T50</f>
        <v>0</v>
      </c>
    </row>
    <row r="51" spans="1:22" ht="15" hidden="1" customHeight="1">
      <c r="A51" s="153">
        <v>41</v>
      </c>
      <c r="B51" s="153">
        <f t="shared" si="0"/>
        <v>6</v>
      </c>
      <c r="C51" s="154">
        <f t="shared" si="1"/>
        <v>705152</v>
      </c>
      <c r="F51" s="158" t="s">
        <v>176</v>
      </c>
      <c r="G51" s="158" t="s">
        <v>176</v>
      </c>
      <c r="H51" s="158" t="s">
        <v>176</v>
      </c>
      <c r="I51" s="158" t="s">
        <v>176</v>
      </c>
      <c r="J51" s="165">
        <v>705152</v>
      </c>
      <c r="K51" s="158" t="s">
        <v>176</v>
      </c>
      <c r="L51" s="158" t="s">
        <v>176</v>
      </c>
      <c r="M51" s="158" t="s">
        <v>176</v>
      </c>
      <c r="N51" s="175" t="s">
        <v>1422</v>
      </c>
      <c r="O51" s="165" t="s">
        <v>250</v>
      </c>
      <c r="P51" s="160"/>
      <c r="R51" s="161">
        <f t="shared" si="18"/>
        <v>0</v>
      </c>
      <c r="T51" s="160"/>
      <c r="V51" s="161">
        <f t="shared" si="19"/>
        <v>0</v>
      </c>
    </row>
    <row r="52" spans="1:22" ht="15" hidden="1" customHeight="1">
      <c r="A52" s="153">
        <v>42</v>
      </c>
      <c r="B52" s="153">
        <f t="shared" si="0"/>
        <v>6</v>
      </c>
      <c r="C52" s="154">
        <f t="shared" si="1"/>
        <v>705153</v>
      </c>
      <c r="F52" s="158" t="s">
        <v>176</v>
      </c>
      <c r="G52" s="158" t="s">
        <v>176</v>
      </c>
      <c r="H52" s="158" t="s">
        <v>176</v>
      </c>
      <c r="I52" s="158" t="s">
        <v>176</v>
      </c>
      <c r="J52" s="165">
        <v>705153</v>
      </c>
      <c r="K52" s="158" t="s">
        <v>176</v>
      </c>
      <c r="L52" s="158" t="s">
        <v>176</v>
      </c>
      <c r="M52" s="158" t="s">
        <v>176</v>
      </c>
      <c r="N52" s="175" t="s">
        <v>1422</v>
      </c>
      <c r="O52" s="165" t="s">
        <v>251</v>
      </c>
      <c r="P52" s="160"/>
      <c r="R52" s="161">
        <f>P52-R53-R54-R55-R56-R57-R58-R59</f>
        <v>0</v>
      </c>
      <c r="T52" s="160"/>
      <c r="V52" s="161">
        <f>T52+V53+V57+V58+V59</f>
        <v>0</v>
      </c>
    </row>
    <row r="53" spans="1:22" ht="15" hidden="1" customHeight="1">
      <c r="A53" s="153">
        <v>43</v>
      </c>
      <c r="B53" s="153">
        <f t="shared" si="0"/>
        <v>7</v>
      </c>
      <c r="C53" s="154">
        <f t="shared" si="1"/>
        <v>7051531</v>
      </c>
      <c r="F53" s="158" t="s">
        <v>176</v>
      </c>
      <c r="G53" s="158" t="s">
        <v>176</v>
      </c>
      <c r="H53" s="158" t="s">
        <v>176</v>
      </c>
      <c r="I53" s="158" t="s">
        <v>176</v>
      </c>
      <c r="J53" s="158" t="s">
        <v>176</v>
      </c>
      <c r="K53" s="166">
        <v>7051531</v>
      </c>
      <c r="L53" s="158" t="s">
        <v>176</v>
      </c>
      <c r="M53" s="158" t="s">
        <v>176</v>
      </c>
      <c r="N53" s="175" t="s">
        <v>1422</v>
      </c>
      <c r="O53" s="166" t="s">
        <v>252</v>
      </c>
      <c r="P53" s="160"/>
      <c r="R53" s="161">
        <f>P53-R54-R55-R56</f>
        <v>0</v>
      </c>
      <c r="T53" s="160"/>
      <c r="V53" s="161">
        <f>T53+V54+V55+V56</f>
        <v>0</v>
      </c>
    </row>
    <row r="54" spans="1:22" ht="15" hidden="1" customHeight="1">
      <c r="A54" s="153">
        <v>44</v>
      </c>
      <c r="B54" s="153">
        <f t="shared" si="0"/>
        <v>8</v>
      </c>
      <c r="C54" s="154">
        <f t="shared" si="1"/>
        <v>70515311</v>
      </c>
      <c r="F54" s="158" t="s">
        <v>176</v>
      </c>
      <c r="G54" s="158" t="s">
        <v>176</v>
      </c>
      <c r="H54" s="158" t="s">
        <v>176</v>
      </c>
      <c r="I54" s="158" t="s">
        <v>176</v>
      </c>
      <c r="J54" s="158" t="s">
        <v>176</v>
      </c>
      <c r="K54" s="158" t="s">
        <v>176</v>
      </c>
      <c r="L54" s="167">
        <v>70515311</v>
      </c>
      <c r="M54" s="158" t="s">
        <v>176</v>
      </c>
      <c r="N54" s="175" t="s">
        <v>1422</v>
      </c>
      <c r="O54" s="167" t="s">
        <v>253</v>
      </c>
      <c r="P54" s="160"/>
      <c r="R54" s="161">
        <f>P54</f>
        <v>0</v>
      </c>
      <c r="T54" s="160"/>
      <c r="V54" s="161">
        <f>T54</f>
        <v>0</v>
      </c>
    </row>
    <row r="55" spans="1:22" ht="15" hidden="1" customHeight="1">
      <c r="A55" s="153">
        <v>45</v>
      </c>
      <c r="B55" s="153">
        <f t="shared" si="0"/>
        <v>8</v>
      </c>
      <c r="C55" s="154">
        <f t="shared" si="1"/>
        <v>70515312</v>
      </c>
      <c r="F55" s="158" t="s">
        <v>176</v>
      </c>
      <c r="G55" s="158" t="s">
        <v>176</v>
      </c>
      <c r="H55" s="158" t="s">
        <v>176</v>
      </c>
      <c r="I55" s="158" t="s">
        <v>176</v>
      </c>
      <c r="J55" s="158" t="s">
        <v>176</v>
      </c>
      <c r="K55" s="158" t="s">
        <v>176</v>
      </c>
      <c r="L55" s="167">
        <v>70515312</v>
      </c>
      <c r="M55" s="158" t="s">
        <v>176</v>
      </c>
      <c r="N55" s="175" t="s">
        <v>1422</v>
      </c>
      <c r="O55" s="167" t="s">
        <v>254</v>
      </c>
      <c r="P55" s="160"/>
      <c r="R55" s="161">
        <f t="shared" ref="R55:R56" si="20">P55</f>
        <v>0</v>
      </c>
      <c r="T55" s="160"/>
      <c r="V55" s="161">
        <f t="shared" ref="V55:V56" si="21">T55</f>
        <v>0</v>
      </c>
    </row>
    <row r="56" spans="1:22" ht="15" hidden="1" customHeight="1">
      <c r="A56" s="153">
        <v>46</v>
      </c>
      <c r="B56" s="153">
        <f t="shared" si="0"/>
        <v>8</v>
      </c>
      <c r="C56" s="154">
        <f t="shared" si="1"/>
        <v>70515318</v>
      </c>
      <c r="F56" s="158" t="s">
        <v>176</v>
      </c>
      <c r="G56" s="158" t="s">
        <v>176</v>
      </c>
      <c r="H56" s="158" t="s">
        <v>176</v>
      </c>
      <c r="I56" s="158" t="s">
        <v>176</v>
      </c>
      <c r="J56" s="158" t="s">
        <v>176</v>
      </c>
      <c r="K56" s="158" t="s">
        <v>176</v>
      </c>
      <c r="L56" s="167">
        <v>70515318</v>
      </c>
      <c r="M56" s="158" t="s">
        <v>176</v>
      </c>
      <c r="N56" s="175" t="s">
        <v>1422</v>
      </c>
      <c r="O56" s="167" t="s">
        <v>255</v>
      </c>
      <c r="P56" s="160"/>
      <c r="R56" s="161">
        <f t="shared" si="20"/>
        <v>0</v>
      </c>
      <c r="T56" s="160"/>
      <c r="V56" s="161">
        <f t="shared" si="21"/>
        <v>0</v>
      </c>
    </row>
    <row r="57" spans="1:22" ht="15" hidden="1" customHeight="1">
      <c r="A57" s="153">
        <v>47</v>
      </c>
      <c r="B57" s="153">
        <f t="shared" si="0"/>
        <v>7</v>
      </c>
      <c r="C57" s="154">
        <f t="shared" si="1"/>
        <v>7051532</v>
      </c>
      <c r="F57" s="158" t="s">
        <v>176</v>
      </c>
      <c r="G57" s="158" t="s">
        <v>176</v>
      </c>
      <c r="H57" s="158" t="s">
        <v>176</v>
      </c>
      <c r="I57" s="158" t="s">
        <v>176</v>
      </c>
      <c r="J57" s="158" t="s">
        <v>176</v>
      </c>
      <c r="K57" s="166">
        <v>7051532</v>
      </c>
      <c r="L57" s="158" t="s">
        <v>176</v>
      </c>
      <c r="M57" s="158" t="s">
        <v>176</v>
      </c>
      <c r="N57" s="175" t="s">
        <v>1422</v>
      </c>
      <c r="O57" s="166" t="s">
        <v>256</v>
      </c>
      <c r="P57" s="160"/>
      <c r="R57" s="161">
        <f>P57</f>
        <v>0</v>
      </c>
      <c r="T57" s="160"/>
      <c r="V57" s="161">
        <f>T57</f>
        <v>0</v>
      </c>
    </row>
    <row r="58" spans="1:22" ht="15" hidden="1" customHeight="1">
      <c r="A58" s="153">
        <v>48</v>
      </c>
      <c r="B58" s="153">
        <f t="shared" si="0"/>
        <v>7</v>
      </c>
      <c r="C58" s="154">
        <f t="shared" si="1"/>
        <v>7051533</v>
      </c>
      <c r="F58" s="158" t="s">
        <v>176</v>
      </c>
      <c r="G58" s="158" t="s">
        <v>176</v>
      </c>
      <c r="H58" s="158" t="s">
        <v>176</v>
      </c>
      <c r="I58" s="158" t="s">
        <v>176</v>
      </c>
      <c r="J58" s="158" t="s">
        <v>176</v>
      </c>
      <c r="K58" s="166">
        <v>7051533</v>
      </c>
      <c r="L58" s="158" t="s">
        <v>176</v>
      </c>
      <c r="M58" s="158" t="s">
        <v>176</v>
      </c>
      <c r="N58" s="175" t="s">
        <v>1422</v>
      </c>
      <c r="O58" s="166" t="s">
        <v>257</v>
      </c>
      <c r="P58" s="160"/>
      <c r="R58" s="161">
        <f t="shared" ref="R58:R59" si="22">P58</f>
        <v>0</v>
      </c>
      <c r="T58" s="160"/>
      <c r="V58" s="161">
        <f t="shared" ref="V58:V59" si="23">T58</f>
        <v>0</v>
      </c>
    </row>
    <row r="59" spans="1:22" ht="15" hidden="1" customHeight="1">
      <c r="A59" s="153">
        <v>49</v>
      </c>
      <c r="B59" s="153">
        <f t="shared" si="0"/>
        <v>7</v>
      </c>
      <c r="C59" s="154">
        <f t="shared" si="1"/>
        <v>7051538</v>
      </c>
      <c r="F59" s="158" t="s">
        <v>176</v>
      </c>
      <c r="G59" s="158" t="s">
        <v>176</v>
      </c>
      <c r="H59" s="158" t="s">
        <v>176</v>
      </c>
      <c r="I59" s="158" t="s">
        <v>176</v>
      </c>
      <c r="J59" s="158" t="s">
        <v>176</v>
      </c>
      <c r="K59" s="166">
        <v>7051538</v>
      </c>
      <c r="L59" s="158" t="s">
        <v>176</v>
      </c>
      <c r="M59" s="158" t="s">
        <v>176</v>
      </c>
      <c r="N59" s="175" t="s">
        <v>1422</v>
      </c>
      <c r="O59" s="166" t="s">
        <v>258</v>
      </c>
      <c r="P59" s="160"/>
      <c r="R59" s="161">
        <f t="shared" si="22"/>
        <v>0</v>
      </c>
      <c r="T59" s="160"/>
      <c r="V59" s="161">
        <f t="shared" si="23"/>
        <v>0</v>
      </c>
    </row>
    <row r="60" spans="1:22" ht="15" hidden="1" customHeight="1">
      <c r="A60" s="153">
        <v>50</v>
      </c>
      <c r="B60" s="153">
        <f t="shared" si="0"/>
        <v>6</v>
      </c>
      <c r="C60" s="154">
        <f t="shared" si="1"/>
        <v>705158</v>
      </c>
      <c r="F60" s="158" t="s">
        <v>176</v>
      </c>
      <c r="G60" s="158" t="s">
        <v>176</v>
      </c>
      <c r="H60" s="158" t="s">
        <v>176</v>
      </c>
      <c r="I60" s="158" t="s">
        <v>176</v>
      </c>
      <c r="J60" s="165">
        <v>705158</v>
      </c>
      <c r="K60" s="158" t="s">
        <v>176</v>
      </c>
      <c r="L60" s="158" t="s">
        <v>176</v>
      </c>
      <c r="M60" s="158" t="s">
        <v>176</v>
      </c>
      <c r="N60" s="175" t="s">
        <v>1422</v>
      </c>
      <c r="O60" s="165" t="s">
        <v>259</v>
      </c>
      <c r="P60" s="160"/>
      <c r="R60" s="161">
        <f>P60</f>
        <v>0</v>
      </c>
      <c r="T60" s="160"/>
      <c r="V60" s="161">
        <f>T60</f>
        <v>0</v>
      </c>
    </row>
    <row r="61" spans="1:22" ht="15" hidden="1" customHeight="1">
      <c r="A61" s="153">
        <v>51</v>
      </c>
      <c r="B61" s="153">
        <f t="shared" si="0"/>
        <v>5</v>
      </c>
      <c r="C61" s="154">
        <f t="shared" si="1"/>
        <v>70516</v>
      </c>
      <c r="F61" s="158" t="s">
        <v>176</v>
      </c>
      <c r="G61" s="158" t="s">
        <v>176</v>
      </c>
      <c r="H61" s="158" t="s">
        <v>176</v>
      </c>
      <c r="I61" s="163">
        <v>70516</v>
      </c>
      <c r="J61" s="158" t="s">
        <v>176</v>
      </c>
      <c r="K61" s="158" t="s">
        <v>176</v>
      </c>
      <c r="L61" s="158" t="s">
        <v>176</v>
      </c>
      <c r="M61" s="158" t="s">
        <v>176</v>
      </c>
      <c r="N61" s="175"/>
      <c r="O61" s="163" t="s">
        <v>260</v>
      </c>
      <c r="P61" s="160"/>
      <c r="R61" s="161">
        <f>P61-R62-R63</f>
        <v>0</v>
      </c>
      <c r="T61" s="160"/>
      <c r="V61" s="161">
        <f>T61+V62+V63</f>
        <v>0</v>
      </c>
    </row>
    <row r="62" spans="1:22" ht="15" hidden="1" customHeight="1">
      <c r="A62" s="153">
        <v>52</v>
      </c>
      <c r="B62" s="153">
        <f t="shared" si="0"/>
        <v>6</v>
      </c>
      <c r="C62" s="154">
        <f t="shared" si="1"/>
        <v>705161</v>
      </c>
      <c r="F62" s="158" t="s">
        <v>176</v>
      </c>
      <c r="G62" s="158" t="s">
        <v>176</v>
      </c>
      <c r="H62" s="158" t="s">
        <v>176</v>
      </c>
      <c r="I62" s="158" t="s">
        <v>176</v>
      </c>
      <c r="J62" s="165">
        <v>705161</v>
      </c>
      <c r="K62" s="158" t="s">
        <v>176</v>
      </c>
      <c r="L62" s="158" t="s">
        <v>176</v>
      </c>
      <c r="M62" s="158" t="s">
        <v>176</v>
      </c>
      <c r="N62" s="175" t="s">
        <v>1422</v>
      </c>
      <c r="O62" s="165" t="s">
        <v>261</v>
      </c>
      <c r="P62" s="160"/>
      <c r="R62" s="161">
        <f t="shared" ref="R62:R63" si="24">P62</f>
        <v>0</v>
      </c>
      <c r="T62" s="160"/>
      <c r="V62" s="161">
        <f t="shared" ref="V62:V63" si="25">T62</f>
        <v>0</v>
      </c>
    </row>
    <row r="63" spans="1:22" ht="15" hidden="1" customHeight="1">
      <c r="A63" s="153">
        <v>53</v>
      </c>
      <c r="B63" s="153">
        <f t="shared" si="0"/>
        <v>6</v>
      </c>
      <c r="C63" s="154">
        <f t="shared" si="1"/>
        <v>705168</v>
      </c>
      <c r="F63" s="158" t="s">
        <v>176</v>
      </c>
      <c r="G63" s="158" t="s">
        <v>176</v>
      </c>
      <c r="H63" s="158" t="s">
        <v>176</v>
      </c>
      <c r="I63" s="158" t="s">
        <v>176</v>
      </c>
      <c r="J63" s="165">
        <v>705168</v>
      </c>
      <c r="K63" s="158" t="s">
        <v>176</v>
      </c>
      <c r="L63" s="158" t="s">
        <v>176</v>
      </c>
      <c r="M63" s="158" t="s">
        <v>176</v>
      </c>
      <c r="N63" s="175" t="s">
        <v>1422</v>
      </c>
      <c r="O63" s="165" t="s">
        <v>262</v>
      </c>
      <c r="P63" s="160"/>
      <c r="R63" s="161">
        <f t="shared" si="24"/>
        <v>0</v>
      </c>
      <c r="T63" s="160"/>
      <c r="V63" s="161">
        <f t="shared" si="25"/>
        <v>0</v>
      </c>
    </row>
    <row r="64" spans="1:22" ht="15" hidden="1" customHeight="1">
      <c r="A64" s="153">
        <v>54</v>
      </c>
      <c r="B64" s="153">
        <f t="shared" si="0"/>
        <v>5</v>
      </c>
      <c r="C64" s="154">
        <f t="shared" si="1"/>
        <v>70518</v>
      </c>
      <c r="F64" s="158" t="s">
        <v>176</v>
      </c>
      <c r="G64" s="158" t="s">
        <v>176</v>
      </c>
      <c r="H64" s="158" t="s">
        <v>176</v>
      </c>
      <c r="I64" s="163">
        <v>70518</v>
      </c>
      <c r="J64" s="158" t="s">
        <v>176</v>
      </c>
      <c r="K64" s="158" t="s">
        <v>176</v>
      </c>
      <c r="L64" s="158" t="s">
        <v>176</v>
      </c>
      <c r="M64" s="158" t="s">
        <v>176</v>
      </c>
      <c r="N64" s="175"/>
      <c r="O64" s="163" t="s">
        <v>263</v>
      </c>
      <c r="P64" s="160"/>
      <c r="R64" s="161">
        <f>P64</f>
        <v>0</v>
      </c>
      <c r="T64" s="160"/>
      <c r="V64" s="161">
        <f>T64</f>
        <v>0</v>
      </c>
    </row>
    <row r="65" spans="1:22" ht="15" hidden="1" customHeight="1">
      <c r="A65" s="153">
        <v>55</v>
      </c>
      <c r="B65" s="153">
        <f t="shared" si="0"/>
        <v>4</v>
      </c>
      <c r="C65" s="154">
        <f t="shared" si="1"/>
        <v>7052</v>
      </c>
      <c r="F65" s="158" t="s">
        <v>176</v>
      </c>
      <c r="G65" s="158" t="s">
        <v>176</v>
      </c>
      <c r="H65" s="162">
        <v>7052</v>
      </c>
      <c r="I65" s="158" t="s">
        <v>176</v>
      </c>
      <c r="J65" s="158" t="s">
        <v>176</v>
      </c>
      <c r="K65" s="158" t="s">
        <v>176</v>
      </c>
      <c r="L65" s="158" t="s">
        <v>176</v>
      </c>
      <c r="M65" s="158" t="s">
        <v>176</v>
      </c>
      <c r="N65" s="175"/>
      <c r="O65" s="162" t="s">
        <v>1018</v>
      </c>
      <c r="P65" s="160"/>
      <c r="R65" s="161">
        <f>P65</f>
        <v>0</v>
      </c>
      <c r="T65" s="160"/>
      <c r="V65" s="161">
        <f>T65</f>
        <v>0</v>
      </c>
    </row>
    <row r="66" spans="1:22" ht="15" hidden="1" customHeight="1">
      <c r="A66" s="153">
        <v>56</v>
      </c>
      <c r="B66" s="153">
        <f t="shared" si="0"/>
        <v>4</v>
      </c>
      <c r="C66" s="154">
        <f t="shared" si="1"/>
        <v>7053</v>
      </c>
      <c r="F66" s="158" t="s">
        <v>176</v>
      </c>
      <c r="G66" s="158" t="s">
        <v>176</v>
      </c>
      <c r="H66" s="162">
        <v>7053</v>
      </c>
      <c r="I66" s="158" t="s">
        <v>176</v>
      </c>
      <c r="J66" s="158" t="s">
        <v>176</v>
      </c>
      <c r="K66" s="158" t="s">
        <v>176</v>
      </c>
      <c r="L66" s="158" t="s">
        <v>176</v>
      </c>
      <c r="M66" s="158" t="s">
        <v>176</v>
      </c>
      <c r="N66" s="175"/>
      <c r="O66" s="162" t="s">
        <v>1019</v>
      </c>
      <c r="P66" s="160"/>
      <c r="R66" s="161">
        <f>P66</f>
        <v>0</v>
      </c>
      <c r="T66" s="160"/>
      <c r="V66" s="161">
        <f>T66+V68+V72+V76+V77+V81+V82+V85+V92+V97+V101+V106+V111+V112+V113+V117+V120+V130+V136+V144+V161+V162</f>
        <v>0</v>
      </c>
    </row>
    <row r="67" spans="1:22" ht="15" hidden="1" customHeight="1">
      <c r="A67" s="153">
        <v>57</v>
      </c>
      <c r="B67" s="153">
        <f t="shared" si="0"/>
        <v>3</v>
      </c>
      <c r="C67" s="154">
        <f t="shared" si="1"/>
        <v>706</v>
      </c>
      <c r="F67" s="158" t="s">
        <v>176</v>
      </c>
      <c r="G67" s="159">
        <v>706</v>
      </c>
      <c r="H67" s="158" t="s">
        <v>176</v>
      </c>
      <c r="I67" s="158" t="s">
        <v>176</v>
      </c>
      <c r="J67" s="158" t="s">
        <v>176</v>
      </c>
      <c r="K67" s="158" t="s">
        <v>176</v>
      </c>
      <c r="L67" s="158" t="s">
        <v>176</v>
      </c>
      <c r="M67" s="158" t="s">
        <v>176</v>
      </c>
      <c r="N67" s="175"/>
      <c r="O67" s="159" t="s">
        <v>999</v>
      </c>
      <c r="P67" s="160"/>
      <c r="R67" s="161">
        <f>P67-SUM(R68:R168)</f>
        <v>0</v>
      </c>
      <c r="T67" s="160"/>
      <c r="V67" s="161">
        <f>T67</f>
        <v>0</v>
      </c>
    </row>
    <row r="68" spans="1:22" ht="15" hidden="1" customHeight="1">
      <c r="A68" s="153">
        <v>58</v>
      </c>
      <c r="B68" s="153">
        <f t="shared" si="0"/>
        <v>5</v>
      </c>
      <c r="C68" s="154">
        <f t="shared" si="1"/>
        <v>70601</v>
      </c>
      <c r="F68" s="158" t="s">
        <v>176</v>
      </c>
      <c r="G68" s="158" t="s">
        <v>176</v>
      </c>
      <c r="H68" s="158" t="s">
        <v>176</v>
      </c>
      <c r="I68" s="163">
        <v>70601</v>
      </c>
      <c r="J68" s="158" t="s">
        <v>176</v>
      </c>
      <c r="K68" s="158" t="s">
        <v>176</v>
      </c>
      <c r="L68" s="158" t="s">
        <v>176</v>
      </c>
      <c r="M68" s="158" t="s">
        <v>176</v>
      </c>
      <c r="N68" s="175"/>
      <c r="O68" s="163" t="s">
        <v>1020</v>
      </c>
      <c r="P68" s="160"/>
      <c r="R68" s="161">
        <f>P68-R69-R70-R71</f>
        <v>0</v>
      </c>
      <c r="T68" s="160"/>
      <c r="V68" s="161">
        <f>T68+V69+V70+V71</f>
        <v>0</v>
      </c>
    </row>
    <row r="69" spans="1:22" ht="15" hidden="1" customHeight="1">
      <c r="A69" s="153">
        <v>59</v>
      </c>
      <c r="B69" s="153">
        <f t="shared" si="0"/>
        <v>6</v>
      </c>
      <c r="C69" s="154">
        <f t="shared" si="1"/>
        <v>706011</v>
      </c>
      <c r="F69" s="158" t="s">
        <v>176</v>
      </c>
      <c r="G69" s="158" t="s">
        <v>176</v>
      </c>
      <c r="H69" s="158" t="s">
        <v>176</v>
      </c>
      <c r="I69" s="158" t="s">
        <v>176</v>
      </c>
      <c r="J69" s="165">
        <v>706011</v>
      </c>
      <c r="K69" s="158" t="s">
        <v>176</v>
      </c>
      <c r="L69" s="158" t="s">
        <v>176</v>
      </c>
      <c r="M69" s="158" t="s">
        <v>176</v>
      </c>
      <c r="N69" s="175" t="s">
        <v>1422</v>
      </c>
      <c r="O69" s="165" t="s">
        <v>1021</v>
      </c>
      <c r="P69" s="160"/>
      <c r="R69" s="161">
        <f t="shared" ref="R69:R71" si="26">P69</f>
        <v>0</v>
      </c>
      <c r="T69" s="160"/>
      <c r="V69" s="161">
        <f t="shared" ref="V69:V71" si="27">T69</f>
        <v>0</v>
      </c>
    </row>
    <row r="70" spans="1:22" ht="15" hidden="1" customHeight="1">
      <c r="A70" s="153">
        <v>60</v>
      </c>
      <c r="B70" s="153">
        <f t="shared" si="0"/>
        <v>6</v>
      </c>
      <c r="C70" s="154">
        <f t="shared" si="1"/>
        <v>706012</v>
      </c>
      <c r="F70" s="158" t="s">
        <v>176</v>
      </c>
      <c r="G70" s="158" t="s">
        <v>176</v>
      </c>
      <c r="H70" s="158" t="s">
        <v>176</v>
      </c>
      <c r="I70" s="158" t="s">
        <v>176</v>
      </c>
      <c r="J70" s="165">
        <v>706012</v>
      </c>
      <c r="K70" s="158" t="s">
        <v>176</v>
      </c>
      <c r="L70" s="158" t="s">
        <v>176</v>
      </c>
      <c r="M70" s="158" t="s">
        <v>176</v>
      </c>
      <c r="N70" s="175" t="s">
        <v>1422</v>
      </c>
      <c r="O70" s="165" t="s">
        <v>1022</v>
      </c>
      <c r="P70" s="160"/>
      <c r="R70" s="161">
        <f t="shared" si="26"/>
        <v>0</v>
      </c>
      <c r="T70" s="160"/>
      <c r="V70" s="161">
        <f t="shared" si="27"/>
        <v>0</v>
      </c>
    </row>
    <row r="71" spans="1:22" ht="15" hidden="1" customHeight="1">
      <c r="A71" s="153">
        <v>61</v>
      </c>
      <c r="B71" s="153">
        <f t="shared" si="0"/>
        <v>6</v>
      </c>
      <c r="C71" s="154">
        <f t="shared" si="1"/>
        <v>706013</v>
      </c>
      <c r="F71" s="158" t="s">
        <v>176</v>
      </c>
      <c r="G71" s="158" t="s">
        <v>176</v>
      </c>
      <c r="H71" s="158" t="s">
        <v>176</v>
      </c>
      <c r="I71" s="158" t="s">
        <v>176</v>
      </c>
      <c r="J71" s="165">
        <v>706013</v>
      </c>
      <c r="K71" s="158" t="s">
        <v>176</v>
      </c>
      <c r="L71" s="158" t="s">
        <v>176</v>
      </c>
      <c r="M71" s="158" t="s">
        <v>176</v>
      </c>
      <c r="N71" s="175" t="s">
        <v>1422</v>
      </c>
      <c r="O71" s="165" t="s">
        <v>1023</v>
      </c>
      <c r="P71" s="160"/>
      <c r="R71" s="161">
        <f t="shared" si="26"/>
        <v>0</v>
      </c>
      <c r="T71" s="160"/>
      <c r="V71" s="161">
        <f t="shared" si="27"/>
        <v>0</v>
      </c>
    </row>
    <row r="72" spans="1:22" ht="15" hidden="1" customHeight="1">
      <c r="A72" s="153">
        <v>62</v>
      </c>
      <c r="B72" s="153">
        <f t="shared" si="0"/>
        <v>5</v>
      </c>
      <c r="C72" s="154">
        <f t="shared" si="1"/>
        <v>70602</v>
      </c>
      <c r="F72" s="158" t="s">
        <v>176</v>
      </c>
      <c r="G72" s="158" t="s">
        <v>176</v>
      </c>
      <c r="H72" s="158" t="s">
        <v>176</v>
      </c>
      <c r="I72" s="163">
        <v>70602</v>
      </c>
      <c r="J72" s="158" t="s">
        <v>176</v>
      </c>
      <c r="K72" s="158" t="s">
        <v>176</v>
      </c>
      <c r="L72" s="158" t="s">
        <v>176</v>
      </c>
      <c r="M72" s="158" t="s">
        <v>176</v>
      </c>
      <c r="N72" s="175"/>
      <c r="O72" s="163" t="s">
        <v>1024</v>
      </c>
      <c r="P72" s="160"/>
      <c r="R72" s="161">
        <f>P72-R73-R74-R75</f>
        <v>0</v>
      </c>
      <c r="T72" s="160"/>
      <c r="V72" s="161">
        <f>T72+V73+V74+V75</f>
        <v>0</v>
      </c>
    </row>
    <row r="73" spans="1:22" ht="15" hidden="1" customHeight="1">
      <c r="A73" s="153">
        <v>63</v>
      </c>
      <c r="B73" s="153">
        <f t="shared" si="0"/>
        <v>6</v>
      </c>
      <c r="C73" s="154">
        <f t="shared" si="1"/>
        <v>706021</v>
      </c>
      <c r="F73" s="158" t="s">
        <v>176</v>
      </c>
      <c r="G73" s="158" t="s">
        <v>176</v>
      </c>
      <c r="H73" s="158" t="s">
        <v>176</v>
      </c>
      <c r="I73" s="158" t="s">
        <v>176</v>
      </c>
      <c r="J73" s="165">
        <v>706021</v>
      </c>
      <c r="K73" s="158" t="s">
        <v>176</v>
      </c>
      <c r="L73" s="158" t="s">
        <v>176</v>
      </c>
      <c r="M73" s="158" t="s">
        <v>176</v>
      </c>
      <c r="N73" s="175" t="s">
        <v>1422</v>
      </c>
      <c r="O73" s="165" t="s">
        <v>1025</v>
      </c>
      <c r="P73" s="160"/>
      <c r="R73" s="161">
        <f t="shared" ref="R73:R75" si="28">P73</f>
        <v>0</v>
      </c>
      <c r="T73" s="160"/>
      <c r="V73" s="161">
        <f t="shared" ref="V73:V75" si="29">T73</f>
        <v>0</v>
      </c>
    </row>
    <row r="74" spans="1:22" ht="15" hidden="1" customHeight="1">
      <c r="A74" s="153">
        <v>64</v>
      </c>
      <c r="B74" s="153">
        <f t="shared" si="0"/>
        <v>6</v>
      </c>
      <c r="C74" s="154">
        <f t="shared" si="1"/>
        <v>706022</v>
      </c>
      <c r="F74" s="158" t="s">
        <v>176</v>
      </c>
      <c r="G74" s="158" t="s">
        <v>176</v>
      </c>
      <c r="H74" s="158" t="s">
        <v>176</v>
      </c>
      <c r="I74" s="158" t="s">
        <v>176</v>
      </c>
      <c r="J74" s="165">
        <v>706022</v>
      </c>
      <c r="K74" s="158" t="s">
        <v>176</v>
      </c>
      <c r="L74" s="158" t="s">
        <v>176</v>
      </c>
      <c r="M74" s="158" t="s">
        <v>176</v>
      </c>
      <c r="N74" s="175" t="s">
        <v>1422</v>
      </c>
      <c r="O74" s="165" t="s">
        <v>1026</v>
      </c>
      <c r="P74" s="160"/>
      <c r="R74" s="161">
        <f t="shared" si="28"/>
        <v>0</v>
      </c>
      <c r="T74" s="160"/>
      <c r="V74" s="161">
        <f t="shared" si="29"/>
        <v>0</v>
      </c>
    </row>
    <row r="75" spans="1:22" ht="15" hidden="1" customHeight="1">
      <c r="A75" s="153">
        <v>65</v>
      </c>
      <c r="B75" s="153">
        <f t="shared" ref="B75:B138" si="30">LEN(C75)</f>
        <v>6</v>
      </c>
      <c r="C75" s="154">
        <f t="shared" ref="C75:C138" si="31">MAX(F75:M75)</f>
        <v>706023</v>
      </c>
      <c r="F75" s="158" t="s">
        <v>176</v>
      </c>
      <c r="G75" s="158" t="s">
        <v>176</v>
      </c>
      <c r="H75" s="158" t="s">
        <v>176</v>
      </c>
      <c r="I75" s="158" t="s">
        <v>176</v>
      </c>
      <c r="J75" s="165">
        <v>706023</v>
      </c>
      <c r="K75" s="158" t="s">
        <v>176</v>
      </c>
      <c r="L75" s="158" t="s">
        <v>176</v>
      </c>
      <c r="M75" s="158" t="s">
        <v>176</v>
      </c>
      <c r="N75" s="175" t="s">
        <v>1422</v>
      </c>
      <c r="O75" s="165" t="s">
        <v>1027</v>
      </c>
      <c r="P75" s="160"/>
      <c r="R75" s="161">
        <f t="shared" si="28"/>
        <v>0</v>
      </c>
      <c r="T75" s="160"/>
      <c r="V75" s="161">
        <f t="shared" si="29"/>
        <v>0</v>
      </c>
    </row>
    <row r="76" spans="1:22" ht="15" hidden="1" customHeight="1">
      <c r="A76" s="153">
        <v>66</v>
      </c>
      <c r="B76" s="153">
        <f t="shared" si="30"/>
        <v>5</v>
      </c>
      <c r="C76" s="154">
        <f t="shared" si="31"/>
        <v>70603</v>
      </c>
      <c r="F76" s="158" t="s">
        <v>176</v>
      </c>
      <c r="G76" s="158" t="s">
        <v>176</v>
      </c>
      <c r="H76" s="158" t="s">
        <v>176</v>
      </c>
      <c r="I76" s="163">
        <v>70603</v>
      </c>
      <c r="J76" s="158" t="s">
        <v>176</v>
      </c>
      <c r="K76" s="158" t="s">
        <v>176</v>
      </c>
      <c r="L76" s="158" t="s">
        <v>176</v>
      </c>
      <c r="M76" s="158" t="s">
        <v>176</v>
      </c>
      <c r="N76" s="175"/>
      <c r="O76" s="163" t="s">
        <v>1028</v>
      </c>
      <c r="P76" s="160"/>
      <c r="R76" s="161">
        <f>P76</f>
        <v>0</v>
      </c>
      <c r="T76" s="160"/>
      <c r="V76" s="161">
        <f>T76</f>
        <v>0</v>
      </c>
    </row>
    <row r="77" spans="1:22" ht="15" hidden="1" customHeight="1">
      <c r="A77" s="153">
        <v>67</v>
      </c>
      <c r="B77" s="153">
        <f t="shared" si="30"/>
        <v>5</v>
      </c>
      <c r="C77" s="154">
        <f t="shared" si="31"/>
        <v>70604</v>
      </c>
      <c r="F77" s="158" t="s">
        <v>176</v>
      </c>
      <c r="G77" s="158" t="s">
        <v>176</v>
      </c>
      <c r="H77" s="158" t="s">
        <v>176</v>
      </c>
      <c r="I77" s="163">
        <v>70604</v>
      </c>
      <c r="J77" s="158" t="s">
        <v>176</v>
      </c>
      <c r="K77" s="158" t="s">
        <v>176</v>
      </c>
      <c r="L77" s="158" t="s">
        <v>176</v>
      </c>
      <c r="M77" s="158" t="s">
        <v>176</v>
      </c>
      <c r="N77" s="175"/>
      <c r="O77" s="163" t="s">
        <v>360</v>
      </c>
      <c r="P77" s="160"/>
      <c r="R77" s="161">
        <f>P77-R78-R79-R80</f>
        <v>0</v>
      </c>
      <c r="T77" s="160"/>
      <c r="V77" s="161">
        <f>T77+V78+V79+V80</f>
        <v>0</v>
      </c>
    </row>
    <row r="78" spans="1:22" ht="15" hidden="1" customHeight="1">
      <c r="A78" s="153">
        <v>68</v>
      </c>
      <c r="B78" s="153">
        <f t="shared" si="30"/>
        <v>6</v>
      </c>
      <c r="C78" s="154">
        <f t="shared" si="31"/>
        <v>706041</v>
      </c>
      <c r="F78" s="158" t="s">
        <v>176</v>
      </c>
      <c r="G78" s="158" t="s">
        <v>176</v>
      </c>
      <c r="H78" s="158" t="s">
        <v>176</v>
      </c>
      <c r="I78" s="158" t="s">
        <v>176</v>
      </c>
      <c r="J78" s="165">
        <v>706041</v>
      </c>
      <c r="K78" s="158" t="s">
        <v>176</v>
      </c>
      <c r="L78" s="158" t="s">
        <v>176</v>
      </c>
      <c r="M78" s="158" t="s">
        <v>176</v>
      </c>
      <c r="N78" s="175" t="s">
        <v>1422</v>
      </c>
      <c r="O78" s="165" t="s">
        <v>1029</v>
      </c>
      <c r="P78" s="160"/>
      <c r="R78" s="161">
        <f t="shared" ref="R78:R80" si="32">P78</f>
        <v>0</v>
      </c>
      <c r="T78" s="160"/>
      <c r="V78" s="161">
        <f t="shared" ref="V78:V80" si="33">T78</f>
        <v>0</v>
      </c>
    </row>
    <row r="79" spans="1:22" ht="15" hidden="1" customHeight="1">
      <c r="A79" s="153">
        <v>69</v>
      </c>
      <c r="B79" s="153">
        <f t="shared" si="30"/>
        <v>6</v>
      </c>
      <c r="C79" s="154">
        <f t="shared" si="31"/>
        <v>706042</v>
      </c>
      <c r="F79" s="158" t="s">
        <v>176</v>
      </c>
      <c r="G79" s="158" t="s">
        <v>176</v>
      </c>
      <c r="H79" s="158" t="s">
        <v>176</v>
      </c>
      <c r="I79" s="158" t="s">
        <v>176</v>
      </c>
      <c r="J79" s="165">
        <v>706042</v>
      </c>
      <c r="K79" s="158" t="s">
        <v>176</v>
      </c>
      <c r="L79" s="158" t="s">
        <v>176</v>
      </c>
      <c r="M79" s="158" t="s">
        <v>176</v>
      </c>
      <c r="N79" s="175" t="s">
        <v>1422</v>
      </c>
      <c r="O79" s="165" t="s">
        <v>1030</v>
      </c>
      <c r="P79" s="160"/>
      <c r="R79" s="161">
        <f t="shared" si="32"/>
        <v>0</v>
      </c>
      <c r="T79" s="160"/>
      <c r="V79" s="161">
        <f t="shared" si="33"/>
        <v>0</v>
      </c>
    </row>
    <row r="80" spans="1:22" ht="15" hidden="1" customHeight="1">
      <c r="A80" s="153">
        <v>70</v>
      </c>
      <c r="B80" s="153">
        <f t="shared" si="30"/>
        <v>6</v>
      </c>
      <c r="C80" s="154">
        <f t="shared" si="31"/>
        <v>706048</v>
      </c>
      <c r="F80" s="158" t="s">
        <v>176</v>
      </c>
      <c r="G80" s="158" t="s">
        <v>176</v>
      </c>
      <c r="H80" s="158" t="s">
        <v>176</v>
      </c>
      <c r="I80" s="158" t="s">
        <v>176</v>
      </c>
      <c r="J80" s="165">
        <v>706048</v>
      </c>
      <c r="K80" s="158" t="s">
        <v>176</v>
      </c>
      <c r="L80" s="158" t="s">
        <v>176</v>
      </c>
      <c r="M80" s="158" t="s">
        <v>176</v>
      </c>
      <c r="N80" s="175" t="s">
        <v>1422</v>
      </c>
      <c r="O80" s="165" t="s">
        <v>363</v>
      </c>
      <c r="P80" s="160"/>
      <c r="R80" s="161">
        <f t="shared" si="32"/>
        <v>0</v>
      </c>
      <c r="T80" s="160"/>
      <c r="V80" s="161">
        <f t="shared" si="33"/>
        <v>0</v>
      </c>
    </row>
    <row r="81" spans="1:22" ht="15" hidden="1" customHeight="1">
      <c r="A81" s="153">
        <v>71</v>
      </c>
      <c r="B81" s="153">
        <f t="shared" si="30"/>
        <v>5</v>
      </c>
      <c r="C81" s="154">
        <f t="shared" si="31"/>
        <v>70605</v>
      </c>
      <c r="F81" s="158" t="s">
        <v>176</v>
      </c>
      <c r="G81" s="158" t="s">
        <v>176</v>
      </c>
      <c r="H81" s="158" t="s">
        <v>176</v>
      </c>
      <c r="I81" s="163">
        <v>70605</v>
      </c>
      <c r="J81" s="158" t="s">
        <v>176</v>
      </c>
      <c r="K81" s="158" t="s">
        <v>176</v>
      </c>
      <c r="L81" s="158" t="s">
        <v>176</v>
      </c>
      <c r="M81" s="158" t="s">
        <v>176</v>
      </c>
      <c r="N81" s="175"/>
      <c r="O81" s="163" t="s">
        <v>1031</v>
      </c>
      <c r="P81" s="160"/>
      <c r="R81" s="161">
        <f>P81</f>
        <v>0</v>
      </c>
      <c r="T81" s="160"/>
      <c r="V81" s="161">
        <f>T81</f>
        <v>0</v>
      </c>
    </row>
    <row r="82" spans="1:22" ht="15" hidden="1" customHeight="1">
      <c r="A82" s="153">
        <v>72</v>
      </c>
      <c r="B82" s="153">
        <f t="shared" si="30"/>
        <v>5</v>
      </c>
      <c r="C82" s="154">
        <f t="shared" si="31"/>
        <v>70606</v>
      </c>
      <c r="F82" s="158" t="s">
        <v>176</v>
      </c>
      <c r="G82" s="158" t="s">
        <v>176</v>
      </c>
      <c r="H82" s="158" t="s">
        <v>176</v>
      </c>
      <c r="I82" s="163">
        <v>70606</v>
      </c>
      <c r="J82" s="158" t="s">
        <v>176</v>
      </c>
      <c r="K82" s="158" t="s">
        <v>176</v>
      </c>
      <c r="L82" s="158" t="s">
        <v>176</v>
      </c>
      <c r="M82" s="158" t="s">
        <v>176</v>
      </c>
      <c r="N82" s="175"/>
      <c r="O82" s="163" t="s">
        <v>1032</v>
      </c>
      <c r="P82" s="160"/>
      <c r="R82" s="161">
        <f>P82-R83-R84</f>
        <v>0</v>
      </c>
      <c r="T82" s="160"/>
      <c r="V82" s="161">
        <f>T82+V83+V84</f>
        <v>0</v>
      </c>
    </row>
    <row r="83" spans="1:22" ht="15" hidden="1" customHeight="1">
      <c r="A83" s="153">
        <v>73</v>
      </c>
      <c r="B83" s="153">
        <f t="shared" si="30"/>
        <v>6</v>
      </c>
      <c r="C83" s="154">
        <f t="shared" si="31"/>
        <v>706061</v>
      </c>
      <c r="F83" s="158" t="s">
        <v>176</v>
      </c>
      <c r="G83" s="158" t="s">
        <v>176</v>
      </c>
      <c r="H83" s="158" t="s">
        <v>176</v>
      </c>
      <c r="I83" s="158" t="s">
        <v>176</v>
      </c>
      <c r="J83" s="165">
        <v>706061</v>
      </c>
      <c r="K83" s="158" t="s">
        <v>176</v>
      </c>
      <c r="L83" s="158" t="s">
        <v>176</v>
      </c>
      <c r="M83" s="158" t="s">
        <v>176</v>
      </c>
      <c r="N83" s="175"/>
      <c r="O83" s="165" t="s">
        <v>366</v>
      </c>
      <c r="P83" s="160"/>
      <c r="R83" s="161">
        <f t="shared" ref="R83:R84" si="34">P83</f>
        <v>0</v>
      </c>
      <c r="T83" s="160"/>
      <c r="V83" s="161">
        <f t="shared" ref="V83:V84" si="35">T83</f>
        <v>0</v>
      </c>
    </row>
    <row r="84" spans="1:22" ht="15" hidden="1" customHeight="1">
      <c r="A84" s="153">
        <v>74</v>
      </c>
      <c r="B84" s="153">
        <f t="shared" si="30"/>
        <v>6</v>
      </c>
      <c r="C84" s="154">
        <f t="shared" si="31"/>
        <v>706068</v>
      </c>
      <c r="F84" s="158" t="s">
        <v>176</v>
      </c>
      <c r="G84" s="158" t="s">
        <v>176</v>
      </c>
      <c r="H84" s="158" t="s">
        <v>176</v>
      </c>
      <c r="I84" s="158" t="s">
        <v>176</v>
      </c>
      <c r="J84" s="165">
        <v>706068</v>
      </c>
      <c r="K84" s="158" t="s">
        <v>176</v>
      </c>
      <c r="L84" s="158" t="s">
        <v>176</v>
      </c>
      <c r="M84" s="158" t="s">
        <v>176</v>
      </c>
      <c r="N84" s="175"/>
      <c r="O84" s="165" t="s">
        <v>368</v>
      </c>
      <c r="P84" s="160"/>
      <c r="R84" s="161">
        <f t="shared" si="34"/>
        <v>0</v>
      </c>
      <c r="T84" s="160"/>
      <c r="V84" s="161">
        <f t="shared" si="35"/>
        <v>0</v>
      </c>
    </row>
    <row r="85" spans="1:22" ht="15" hidden="1" customHeight="1">
      <c r="A85" s="153">
        <v>75</v>
      </c>
      <c r="B85" s="153">
        <f t="shared" si="30"/>
        <v>5</v>
      </c>
      <c r="C85" s="154">
        <f t="shared" si="31"/>
        <v>70607</v>
      </c>
      <c r="F85" s="158" t="s">
        <v>176</v>
      </c>
      <c r="G85" s="158" t="s">
        <v>176</v>
      </c>
      <c r="H85" s="158" t="s">
        <v>176</v>
      </c>
      <c r="I85" s="163">
        <v>70607</v>
      </c>
      <c r="J85" s="158" t="s">
        <v>176</v>
      </c>
      <c r="K85" s="158" t="s">
        <v>176</v>
      </c>
      <c r="L85" s="158" t="s">
        <v>176</v>
      </c>
      <c r="M85" s="158" t="s">
        <v>176</v>
      </c>
      <c r="N85" s="175"/>
      <c r="O85" s="163" t="s">
        <v>1033</v>
      </c>
      <c r="P85" s="160"/>
      <c r="R85" s="161">
        <f>P85-R86-R87-R88-R89-R90-R91</f>
        <v>0</v>
      </c>
      <c r="T85" s="160"/>
      <c r="V85" s="161">
        <f>T85+V86+V87+V88+V89+V90+V91</f>
        <v>0</v>
      </c>
    </row>
    <row r="86" spans="1:22" ht="15" hidden="1" customHeight="1">
      <c r="A86" s="153">
        <v>76</v>
      </c>
      <c r="B86" s="153">
        <f t="shared" si="30"/>
        <v>6</v>
      </c>
      <c r="C86" s="154">
        <f t="shared" si="31"/>
        <v>706071</v>
      </c>
      <c r="F86" s="158" t="s">
        <v>176</v>
      </c>
      <c r="G86" s="158" t="s">
        <v>176</v>
      </c>
      <c r="H86" s="158" t="s">
        <v>176</v>
      </c>
      <c r="I86" s="158" t="s">
        <v>176</v>
      </c>
      <c r="J86" s="165">
        <v>706071</v>
      </c>
      <c r="K86" s="158" t="s">
        <v>176</v>
      </c>
      <c r="L86" s="158" t="s">
        <v>176</v>
      </c>
      <c r="M86" s="158" t="s">
        <v>176</v>
      </c>
      <c r="N86" s="175"/>
      <c r="O86" s="165" t="s">
        <v>525</v>
      </c>
      <c r="P86" s="160"/>
      <c r="R86" s="161">
        <f t="shared" ref="R86:R91" si="36">P86</f>
        <v>0</v>
      </c>
      <c r="T86" s="160"/>
      <c r="V86" s="161">
        <f t="shared" ref="V86:V91" si="37">T86</f>
        <v>0</v>
      </c>
    </row>
    <row r="87" spans="1:22" ht="15" hidden="1" customHeight="1">
      <c r="A87" s="153">
        <v>77</v>
      </c>
      <c r="B87" s="153">
        <f t="shared" si="30"/>
        <v>6</v>
      </c>
      <c r="C87" s="154">
        <f t="shared" si="31"/>
        <v>706072</v>
      </c>
      <c r="F87" s="158" t="s">
        <v>176</v>
      </c>
      <c r="G87" s="158" t="s">
        <v>176</v>
      </c>
      <c r="H87" s="158" t="s">
        <v>176</v>
      </c>
      <c r="I87" s="158" t="s">
        <v>176</v>
      </c>
      <c r="J87" s="165">
        <v>706072</v>
      </c>
      <c r="K87" s="158" t="s">
        <v>176</v>
      </c>
      <c r="L87" s="158" t="s">
        <v>176</v>
      </c>
      <c r="M87" s="158" t="s">
        <v>176</v>
      </c>
      <c r="N87" s="175"/>
      <c r="O87" s="165" t="s">
        <v>1034</v>
      </c>
      <c r="P87" s="160"/>
      <c r="R87" s="161">
        <f t="shared" si="36"/>
        <v>0</v>
      </c>
      <c r="T87" s="160"/>
      <c r="V87" s="161">
        <f t="shared" si="37"/>
        <v>0</v>
      </c>
    </row>
    <row r="88" spans="1:22" ht="15" hidden="1" customHeight="1">
      <c r="A88" s="153">
        <v>78</v>
      </c>
      <c r="B88" s="153">
        <f t="shared" si="30"/>
        <v>6</v>
      </c>
      <c r="C88" s="154">
        <f t="shared" si="31"/>
        <v>706073</v>
      </c>
      <c r="F88" s="158" t="s">
        <v>176</v>
      </c>
      <c r="G88" s="158" t="s">
        <v>176</v>
      </c>
      <c r="H88" s="158" t="s">
        <v>176</v>
      </c>
      <c r="I88" s="158" t="s">
        <v>176</v>
      </c>
      <c r="J88" s="165">
        <v>706073</v>
      </c>
      <c r="K88" s="158" t="s">
        <v>176</v>
      </c>
      <c r="L88" s="158" t="s">
        <v>176</v>
      </c>
      <c r="M88" s="158" t="s">
        <v>176</v>
      </c>
      <c r="N88" s="175"/>
      <c r="O88" s="165" t="s">
        <v>1035</v>
      </c>
      <c r="P88" s="160"/>
      <c r="R88" s="161">
        <f t="shared" si="36"/>
        <v>0</v>
      </c>
      <c r="T88" s="160"/>
      <c r="V88" s="161">
        <f t="shared" si="37"/>
        <v>0</v>
      </c>
    </row>
    <row r="89" spans="1:22" ht="15" hidden="1" customHeight="1">
      <c r="A89" s="153">
        <v>79</v>
      </c>
      <c r="B89" s="153">
        <f t="shared" si="30"/>
        <v>6</v>
      </c>
      <c r="C89" s="154">
        <f t="shared" si="31"/>
        <v>706074</v>
      </c>
      <c r="F89" s="158" t="s">
        <v>176</v>
      </c>
      <c r="G89" s="158" t="s">
        <v>176</v>
      </c>
      <c r="H89" s="158" t="s">
        <v>176</v>
      </c>
      <c r="I89" s="158" t="s">
        <v>176</v>
      </c>
      <c r="J89" s="165">
        <v>706074</v>
      </c>
      <c r="K89" s="158" t="s">
        <v>176</v>
      </c>
      <c r="L89" s="158" t="s">
        <v>176</v>
      </c>
      <c r="M89" s="158" t="s">
        <v>176</v>
      </c>
      <c r="N89" s="175"/>
      <c r="O89" s="165" t="s">
        <v>527</v>
      </c>
      <c r="P89" s="160"/>
      <c r="R89" s="161">
        <f t="shared" si="36"/>
        <v>0</v>
      </c>
      <c r="T89" s="160"/>
      <c r="V89" s="161">
        <f t="shared" si="37"/>
        <v>0</v>
      </c>
    </row>
    <row r="90" spans="1:22" ht="15" hidden="1" customHeight="1">
      <c r="A90" s="153">
        <v>80</v>
      </c>
      <c r="B90" s="153">
        <f t="shared" si="30"/>
        <v>6</v>
      </c>
      <c r="C90" s="154">
        <f t="shared" si="31"/>
        <v>706075</v>
      </c>
      <c r="F90" s="158" t="s">
        <v>176</v>
      </c>
      <c r="G90" s="158" t="s">
        <v>176</v>
      </c>
      <c r="H90" s="158" t="s">
        <v>176</v>
      </c>
      <c r="I90" s="158" t="s">
        <v>176</v>
      </c>
      <c r="J90" s="165">
        <v>706075</v>
      </c>
      <c r="K90" s="158" t="s">
        <v>176</v>
      </c>
      <c r="L90" s="158" t="s">
        <v>176</v>
      </c>
      <c r="M90" s="158" t="s">
        <v>176</v>
      </c>
      <c r="N90" s="175"/>
      <c r="O90" s="165" t="s">
        <v>1036</v>
      </c>
      <c r="P90" s="160"/>
      <c r="R90" s="161">
        <f t="shared" si="36"/>
        <v>0</v>
      </c>
      <c r="T90" s="160"/>
      <c r="V90" s="161">
        <f t="shared" si="37"/>
        <v>0</v>
      </c>
    </row>
    <row r="91" spans="1:22" ht="15" hidden="1" customHeight="1">
      <c r="A91" s="153">
        <v>81</v>
      </c>
      <c r="B91" s="153">
        <f t="shared" si="30"/>
        <v>6</v>
      </c>
      <c r="C91" s="154">
        <f t="shared" si="31"/>
        <v>706078</v>
      </c>
      <c r="F91" s="158" t="s">
        <v>176</v>
      </c>
      <c r="G91" s="158" t="s">
        <v>176</v>
      </c>
      <c r="H91" s="158" t="s">
        <v>176</v>
      </c>
      <c r="I91" s="158" t="s">
        <v>176</v>
      </c>
      <c r="J91" s="165">
        <v>706078</v>
      </c>
      <c r="K91" s="158" t="s">
        <v>176</v>
      </c>
      <c r="L91" s="158" t="s">
        <v>176</v>
      </c>
      <c r="M91" s="158" t="s">
        <v>176</v>
      </c>
      <c r="N91" s="175"/>
      <c r="O91" s="165" t="s">
        <v>1037</v>
      </c>
      <c r="P91" s="160"/>
      <c r="R91" s="161">
        <f t="shared" si="36"/>
        <v>0</v>
      </c>
      <c r="T91" s="160"/>
      <c r="V91" s="161">
        <f t="shared" si="37"/>
        <v>0</v>
      </c>
    </row>
    <row r="92" spans="1:22" ht="15" hidden="1" customHeight="1">
      <c r="A92" s="153">
        <v>82</v>
      </c>
      <c r="B92" s="153">
        <f t="shared" si="30"/>
        <v>5</v>
      </c>
      <c r="C92" s="154">
        <f t="shared" si="31"/>
        <v>70608</v>
      </c>
      <c r="F92" s="158" t="s">
        <v>176</v>
      </c>
      <c r="G92" s="158" t="s">
        <v>176</v>
      </c>
      <c r="H92" s="158" t="s">
        <v>176</v>
      </c>
      <c r="I92" s="163">
        <v>70608</v>
      </c>
      <c r="J92" s="158" t="s">
        <v>176</v>
      </c>
      <c r="K92" s="158" t="s">
        <v>176</v>
      </c>
      <c r="L92" s="158" t="s">
        <v>176</v>
      </c>
      <c r="M92" s="158" t="s">
        <v>176</v>
      </c>
      <c r="N92" s="175"/>
      <c r="O92" s="163" t="s">
        <v>1038</v>
      </c>
      <c r="P92" s="160"/>
      <c r="R92" s="161">
        <f>P92-R93-R94-R95-R96</f>
        <v>0</v>
      </c>
      <c r="T92" s="160"/>
      <c r="V92" s="161">
        <f>T92+V93+V94+V95+V96</f>
        <v>0</v>
      </c>
    </row>
    <row r="93" spans="1:22" ht="15" hidden="1" customHeight="1">
      <c r="A93" s="153">
        <v>83</v>
      </c>
      <c r="B93" s="153">
        <f t="shared" si="30"/>
        <v>6</v>
      </c>
      <c r="C93" s="154">
        <f t="shared" si="31"/>
        <v>706081</v>
      </c>
      <c r="F93" s="158" t="s">
        <v>176</v>
      </c>
      <c r="G93" s="158" t="s">
        <v>176</v>
      </c>
      <c r="H93" s="158" t="s">
        <v>176</v>
      </c>
      <c r="I93" s="158" t="s">
        <v>176</v>
      </c>
      <c r="J93" s="165">
        <v>706081</v>
      </c>
      <c r="K93" s="158" t="s">
        <v>176</v>
      </c>
      <c r="L93" s="158" t="s">
        <v>176</v>
      </c>
      <c r="M93" s="158" t="s">
        <v>176</v>
      </c>
      <c r="N93" s="175" t="s">
        <v>1422</v>
      </c>
      <c r="O93" s="165" t="s">
        <v>1039</v>
      </c>
      <c r="P93" s="160"/>
      <c r="R93" s="161">
        <f t="shared" ref="R93:R96" si="38">P93</f>
        <v>0</v>
      </c>
      <c r="T93" s="160"/>
      <c r="V93" s="161">
        <f t="shared" ref="V93:V96" si="39">T93</f>
        <v>0</v>
      </c>
    </row>
    <row r="94" spans="1:22" ht="15" hidden="1" customHeight="1">
      <c r="A94" s="153">
        <v>84</v>
      </c>
      <c r="B94" s="153">
        <f t="shared" si="30"/>
        <v>6</v>
      </c>
      <c r="C94" s="154">
        <f t="shared" si="31"/>
        <v>706082</v>
      </c>
      <c r="F94" s="158" t="s">
        <v>176</v>
      </c>
      <c r="G94" s="158" t="s">
        <v>176</v>
      </c>
      <c r="H94" s="158" t="s">
        <v>176</v>
      </c>
      <c r="I94" s="158" t="s">
        <v>176</v>
      </c>
      <c r="J94" s="165">
        <v>706082</v>
      </c>
      <c r="K94" s="158" t="s">
        <v>176</v>
      </c>
      <c r="L94" s="158" t="s">
        <v>176</v>
      </c>
      <c r="M94" s="158" t="s">
        <v>176</v>
      </c>
      <c r="N94" s="175" t="s">
        <v>1422</v>
      </c>
      <c r="O94" s="165" t="s">
        <v>1040</v>
      </c>
      <c r="P94" s="160"/>
      <c r="R94" s="161">
        <f t="shared" si="38"/>
        <v>0</v>
      </c>
      <c r="T94" s="160"/>
      <c r="V94" s="161">
        <f t="shared" si="39"/>
        <v>0</v>
      </c>
    </row>
    <row r="95" spans="1:22" ht="15" hidden="1" customHeight="1">
      <c r="A95" s="153">
        <v>85</v>
      </c>
      <c r="B95" s="153">
        <f t="shared" si="30"/>
        <v>6</v>
      </c>
      <c r="C95" s="154">
        <f t="shared" si="31"/>
        <v>706083</v>
      </c>
      <c r="F95" s="158" t="s">
        <v>176</v>
      </c>
      <c r="G95" s="158" t="s">
        <v>176</v>
      </c>
      <c r="H95" s="158" t="s">
        <v>176</v>
      </c>
      <c r="I95" s="158" t="s">
        <v>176</v>
      </c>
      <c r="J95" s="165">
        <v>706083</v>
      </c>
      <c r="K95" s="158" t="s">
        <v>176</v>
      </c>
      <c r="L95" s="158" t="s">
        <v>176</v>
      </c>
      <c r="M95" s="158" t="s">
        <v>176</v>
      </c>
      <c r="N95" s="175" t="s">
        <v>1422</v>
      </c>
      <c r="O95" s="165" t="s">
        <v>1041</v>
      </c>
      <c r="P95" s="160"/>
      <c r="R95" s="161">
        <f t="shared" si="38"/>
        <v>0</v>
      </c>
      <c r="T95" s="160"/>
      <c r="V95" s="161">
        <f t="shared" si="39"/>
        <v>0</v>
      </c>
    </row>
    <row r="96" spans="1:22" ht="15" hidden="1" customHeight="1">
      <c r="A96" s="153">
        <v>86</v>
      </c>
      <c r="B96" s="153">
        <f t="shared" si="30"/>
        <v>6</v>
      </c>
      <c r="C96" s="154">
        <f t="shared" si="31"/>
        <v>706088</v>
      </c>
      <c r="F96" s="158" t="s">
        <v>176</v>
      </c>
      <c r="G96" s="158" t="s">
        <v>176</v>
      </c>
      <c r="H96" s="158" t="s">
        <v>176</v>
      </c>
      <c r="I96" s="158" t="s">
        <v>176</v>
      </c>
      <c r="J96" s="165">
        <v>706088</v>
      </c>
      <c r="K96" s="158" t="s">
        <v>176</v>
      </c>
      <c r="L96" s="158" t="s">
        <v>176</v>
      </c>
      <c r="M96" s="158" t="s">
        <v>176</v>
      </c>
      <c r="N96" s="175" t="s">
        <v>1422</v>
      </c>
      <c r="O96" s="165" t="s">
        <v>1042</v>
      </c>
      <c r="P96" s="160"/>
      <c r="R96" s="161">
        <f t="shared" si="38"/>
        <v>0</v>
      </c>
      <c r="T96" s="160"/>
      <c r="V96" s="161">
        <f t="shared" si="39"/>
        <v>0</v>
      </c>
    </row>
    <row r="97" spans="1:22" ht="15" hidden="1" customHeight="1">
      <c r="A97" s="153">
        <v>87</v>
      </c>
      <c r="B97" s="153">
        <f t="shared" si="30"/>
        <v>5</v>
      </c>
      <c r="C97" s="154">
        <f t="shared" si="31"/>
        <v>70609</v>
      </c>
      <c r="F97" s="158" t="s">
        <v>176</v>
      </c>
      <c r="G97" s="158" t="s">
        <v>176</v>
      </c>
      <c r="H97" s="158" t="s">
        <v>176</v>
      </c>
      <c r="I97" s="163">
        <v>70609</v>
      </c>
      <c r="J97" s="158" t="s">
        <v>176</v>
      </c>
      <c r="K97" s="158" t="s">
        <v>176</v>
      </c>
      <c r="L97" s="158" t="s">
        <v>176</v>
      </c>
      <c r="M97" s="158" t="s">
        <v>176</v>
      </c>
      <c r="N97" s="175"/>
      <c r="O97" s="163" t="s">
        <v>1043</v>
      </c>
      <c r="P97" s="160"/>
      <c r="R97" s="161">
        <f>P97-R98-R99-R100</f>
        <v>0</v>
      </c>
      <c r="T97" s="160"/>
      <c r="V97" s="161">
        <f>T97+V98+V99+V100</f>
        <v>0</v>
      </c>
    </row>
    <row r="98" spans="1:22" ht="15" hidden="1" customHeight="1">
      <c r="A98" s="153">
        <v>88</v>
      </c>
      <c r="B98" s="153">
        <f t="shared" si="30"/>
        <v>6</v>
      </c>
      <c r="C98" s="154">
        <f t="shared" si="31"/>
        <v>706091</v>
      </c>
      <c r="F98" s="158" t="s">
        <v>176</v>
      </c>
      <c r="G98" s="158" t="s">
        <v>176</v>
      </c>
      <c r="H98" s="158" t="s">
        <v>176</v>
      </c>
      <c r="I98" s="158" t="s">
        <v>176</v>
      </c>
      <c r="J98" s="165">
        <v>706091</v>
      </c>
      <c r="K98" s="158" t="s">
        <v>176</v>
      </c>
      <c r="L98" s="158" t="s">
        <v>176</v>
      </c>
      <c r="M98" s="158" t="s">
        <v>176</v>
      </c>
      <c r="N98" s="175" t="s">
        <v>1422</v>
      </c>
      <c r="O98" s="165" t="s">
        <v>1044</v>
      </c>
      <c r="P98" s="160"/>
      <c r="R98" s="161">
        <f t="shared" ref="R98:R100" si="40">P98</f>
        <v>0</v>
      </c>
      <c r="T98" s="160"/>
      <c r="V98" s="161">
        <f t="shared" ref="V98:V100" si="41">T98</f>
        <v>0</v>
      </c>
    </row>
    <row r="99" spans="1:22" ht="15" hidden="1" customHeight="1">
      <c r="A99" s="153">
        <v>89</v>
      </c>
      <c r="B99" s="153">
        <f t="shared" si="30"/>
        <v>6</v>
      </c>
      <c r="C99" s="154">
        <f t="shared" si="31"/>
        <v>706092</v>
      </c>
      <c r="F99" s="158" t="s">
        <v>176</v>
      </c>
      <c r="G99" s="158" t="s">
        <v>176</v>
      </c>
      <c r="H99" s="158" t="s">
        <v>176</v>
      </c>
      <c r="I99" s="158" t="s">
        <v>176</v>
      </c>
      <c r="J99" s="165">
        <v>706092</v>
      </c>
      <c r="K99" s="158" t="s">
        <v>176</v>
      </c>
      <c r="L99" s="158" t="s">
        <v>176</v>
      </c>
      <c r="M99" s="158" t="s">
        <v>176</v>
      </c>
      <c r="N99" s="175" t="s">
        <v>1422</v>
      </c>
      <c r="O99" s="165" t="s">
        <v>1045</v>
      </c>
      <c r="P99" s="160"/>
      <c r="R99" s="161">
        <f t="shared" si="40"/>
        <v>0</v>
      </c>
      <c r="T99" s="160"/>
      <c r="V99" s="161">
        <f t="shared" si="41"/>
        <v>0</v>
      </c>
    </row>
    <row r="100" spans="1:22" ht="15" hidden="1" customHeight="1">
      <c r="A100" s="153">
        <v>90</v>
      </c>
      <c r="B100" s="153">
        <f t="shared" si="30"/>
        <v>6</v>
      </c>
      <c r="C100" s="154">
        <f t="shared" si="31"/>
        <v>706098</v>
      </c>
      <c r="F100" s="158" t="s">
        <v>176</v>
      </c>
      <c r="G100" s="158" t="s">
        <v>176</v>
      </c>
      <c r="H100" s="158" t="s">
        <v>176</v>
      </c>
      <c r="I100" s="158" t="s">
        <v>176</v>
      </c>
      <c r="J100" s="165">
        <v>706098</v>
      </c>
      <c r="K100" s="158" t="s">
        <v>176</v>
      </c>
      <c r="L100" s="158" t="s">
        <v>176</v>
      </c>
      <c r="M100" s="158" t="s">
        <v>176</v>
      </c>
      <c r="N100" s="175" t="s">
        <v>1422</v>
      </c>
      <c r="O100" s="165" t="s">
        <v>1046</v>
      </c>
      <c r="P100" s="160"/>
      <c r="R100" s="161">
        <f t="shared" si="40"/>
        <v>0</v>
      </c>
      <c r="T100" s="160"/>
      <c r="V100" s="161">
        <f t="shared" si="41"/>
        <v>0</v>
      </c>
    </row>
    <row r="101" spans="1:22" ht="15" hidden="1" customHeight="1">
      <c r="A101" s="153">
        <v>91</v>
      </c>
      <c r="B101" s="153">
        <f t="shared" si="30"/>
        <v>5</v>
      </c>
      <c r="C101" s="154">
        <f t="shared" si="31"/>
        <v>70610</v>
      </c>
      <c r="F101" s="158" t="s">
        <v>176</v>
      </c>
      <c r="G101" s="158" t="s">
        <v>176</v>
      </c>
      <c r="H101" s="158" t="s">
        <v>176</v>
      </c>
      <c r="I101" s="163">
        <v>70610</v>
      </c>
      <c r="J101" s="158" t="s">
        <v>176</v>
      </c>
      <c r="K101" s="158" t="s">
        <v>176</v>
      </c>
      <c r="L101" s="158" t="s">
        <v>176</v>
      </c>
      <c r="M101" s="158" t="s">
        <v>176</v>
      </c>
      <c r="N101" s="175"/>
      <c r="O101" s="163" t="s">
        <v>1047</v>
      </c>
      <c r="P101" s="160"/>
      <c r="R101" s="161">
        <f>P101-R102-R103-R104-R105</f>
        <v>0</v>
      </c>
      <c r="T101" s="160"/>
      <c r="V101" s="161">
        <f>T101+V102+V103+V104+V105</f>
        <v>0</v>
      </c>
    </row>
    <row r="102" spans="1:22" ht="15" hidden="1" customHeight="1">
      <c r="A102" s="153">
        <v>92</v>
      </c>
      <c r="B102" s="153">
        <f t="shared" si="30"/>
        <v>6</v>
      </c>
      <c r="C102" s="154">
        <f t="shared" si="31"/>
        <v>706101</v>
      </c>
      <c r="F102" s="158" t="s">
        <v>176</v>
      </c>
      <c r="G102" s="158" t="s">
        <v>176</v>
      </c>
      <c r="H102" s="158" t="s">
        <v>176</v>
      </c>
      <c r="I102" s="158" t="s">
        <v>176</v>
      </c>
      <c r="J102" s="165">
        <v>706101</v>
      </c>
      <c r="K102" s="158" t="s">
        <v>176</v>
      </c>
      <c r="L102" s="158" t="s">
        <v>176</v>
      </c>
      <c r="M102" s="158" t="s">
        <v>176</v>
      </c>
      <c r="N102" s="175" t="s">
        <v>1422</v>
      </c>
      <c r="O102" s="165" t="s">
        <v>1048</v>
      </c>
      <c r="P102" s="160"/>
      <c r="R102" s="161">
        <f t="shared" ref="R102:R105" si="42">P102</f>
        <v>0</v>
      </c>
      <c r="T102" s="160"/>
      <c r="V102" s="161">
        <f t="shared" ref="V102:V105" si="43">T102</f>
        <v>0</v>
      </c>
    </row>
    <row r="103" spans="1:22" ht="15" hidden="1" customHeight="1">
      <c r="A103" s="153">
        <v>93</v>
      </c>
      <c r="B103" s="153">
        <f t="shared" si="30"/>
        <v>6</v>
      </c>
      <c r="C103" s="154">
        <f t="shared" si="31"/>
        <v>706102</v>
      </c>
      <c r="F103" s="158" t="s">
        <v>176</v>
      </c>
      <c r="G103" s="158" t="s">
        <v>176</v>
      </c>
      <c r="H103" s="158" t="s">
        <v>176</v>
      </c>
      <c r="I103" s="158" t="s">
        <v>176</v>
      </c>
      <c r="J103" s="165">
        <v>706102</v>
      </c>
      <c r="K103" s="158" t="s">
        <v>176</v>
      </c>
      <c r="L103" s="158" t="s">
        <v>176</v>
      </c>
      <c r="M103" s="158" t="s">
        <v>176</v>
      </c>
      <c r="N103" s="175" t="s">
        <v>1422</v>
      </c>
      <c r="O103" s="165" t="s">
        <v>1049</v>
      </c>
      <c r="P103" s="160"/>
      <c r="R103" s="161">
        <f t="shared" si="42"/>
        <v>0</v>
      </c>
      <c r="T103" s="160"/>
      <c r="V103" s="161">
        <f t="shared" si="43"/>
        <v>0</v>
      </c>
    </row>
    <row r="104" spans="1:22" ht="15" hidden="1" customHeight="1">
      <c r="A104" s="153">
        <v>94</v>
      </c>
      <c r="B104" s="153">
        <f t="shared" si="30"/>
        <v>6</v>
      </c>
      <c r="C104" s="154">
        <f t="shared" si="31"/>
        <v>706103</v>
      </c>
      <c r="F104" s="158" t="s">
        <v>176</v>
      </c>
      <c r="G104" s="158" t="s">
        <v>176</v>
      </c>
      <c r="H104" s="158" t="s">
        <v>176</v>
      </c>
      <c r="I104" s="158" t="s">
        <v>176</v>
      </c>
      <c r="J104" s="165">
        <v>706103</v>
      </c>
      <c r="K104" s="158" t="s">
        <v>176</v>
      </c>
      <c r="L104" s="158" t="s">
        <v>176</v>
      </c>
      <c r="M104" s="158" t="s">
        <v>176</v>
      </c>
      <c r="N104" s="175" t="s">
        <v>1422</v>
      </c>
      <c r="O104" s="165" t="s">
        <v>1050</v>
      </c>
      <c r="P104" s="160"/>
      <c r="R104" s="161">
        <f t="shared" si="42"/>
        <v>0</v>
      </c>
      <c r="T104" s="160"/>
      <c r="V104" s="161">
        <f t="shared" si="43"/>
        <v>0</v>
      </c>
    </row>
    <row r="105" spans="1:22" ht="15" hidden="1" customHeight="1">
      <c r="A105" s="153">
        <v>95</v>
      </c>
      <c r="B105" s="153">
        <f t="shared" si="30"/>
        <v>6</v>
      </c>
      <c r="C105" s="154">
        <f t="shared" si="31"/>
        <v>706108</v>
      </c>
      <c r="F105" s="158" t="s">
        <v>176</v>
      </c>
      <c r="G105" s="158" t="s">
        <v>176</v>
      </c>
      <c r="H105" s="158" t="s">
        <v>176</v>
      </c>
      <c r="I105" s="158" t="s">
        <v>176</v>
      </c>
      <c r="J105" s="165">
        <v>706108</v>
      </c>
      <c r="K105" s="158" t="s">
        <v>176</v>
      </c>
      <c r="L105" s="158" t="s">
        <v>176</v>
      </c>
      <c r="M105" s="158" t="s">
        <v>176</v>
      </c>
      <c r="N105" s="175" t="s">
        <v>1422</v>
      </c>
      <c r="O105" s="165" t="s">
        <v>1051</v>
      </c>
      <c r="P105" s="160"/>
      <c r="R105" s="161">
        <f t="shared" si="42"/>
        <v>0</v>
      </c>
      <c r="T105" s="160"/>
      <c r="V105" s="161">
        <f t="shared" si="43"/>
        <v>0</v>
      </c>
    </row>
    <row r="106" spans="1:22" ht="15" hidden="1" customHeight="1">
      <c r="A106" s="153">
        <v>96</v>
      </c>
      <c r="B106" s="153">
        <f t="shared" si="30"/>
        <v>5</v>
      </c>
      <c r="C106" s="154">
        <f t="shared" si="31"/>
        <v>70611</v>
      </c>
      <c r="F106" s="158" t="s">
        <v>176</v>
      </c>
      <c r="G106" s="158" t="s">
        <v>176</v>
      </c>
      <c r="H106" s="158" t="s">
        <v>176</v>
      </c>
      <c r="I106" s="163">
        <v>70611</v>
      </c>
      <c r="J106" s="158" t="s">
        <v>176</v>
      </c>
      <c r="K106" s="158" t="s">
        <v>176</v>
      </c>
      <c r="L106" s="158" t="s">
        <v>176</v>
      </c>
      <c r="M106" s="158" t="s">
        <v>176</v>
      </c>
      <c r="N106" s="175"/>
      <c r="O106" s="163" t="s">
        <v>1052</v>
      </c>
      <c r="P106" s="160"/>
      <c r="R106" s="161">
        <f>P106-R107-R108-R109-R110</f>
        <v>0</v>
      </c>
      <c r="T106" s="160"/>
      <c r="V106" s="161">
        <f>T106+V107+V108+V109+V110</f>
        <v>0</v>
      </c>
    </row>
    <row r="107" spans="1:22" ht="15" hidden="1" customHeight="1">
      <c r="A107" s="153">
        <v>97</v>
      </c>
      <c r="B107" s="153">
        <f t="shared" si="30"/>
        <v>6</v>
      </c>
      <c r="C107" s="154">
        <f t="shared" si="31"/>
        <v>706111</v>
      </c>
      <c r="F107" s="158" t="s">
        <v>176</v>
      </c>
      <c r="G107" s="158" t="s">
        <v>176</v>
      </c>
      <c r="H107" s="158" t="s">
        <v>176</v>
      </c>
      <c r="I107" s="158" t="s">
        <v>176</v>
      </c>
      <c r="J107" s="165">
        <v>706111</v>
      </c>
      <c r="K107" s="158" t="s">
        <v>176</v>
      </c>
      <c r="L107" s="158" t="s">
        <v>176</v>
      </c>
      <c r="M107" s="158" t="s">
        <v>176</v>
      </c>
      <c r="N107" s="175"/>
      <c r="O107" s="165" t="s">
        <v>1053</v>
      </c>
      <c r="P107" s="160"/>
      <c r="R107" s="161">
        <f t="shared" ref="R107:R110" si="44">P107</f>
        <v>0</v>
      </c>
      <c r="T107" s="160"/>
      <c r="V107" s="161">
        <f t="shared" ref="V107:V110" si="45">T107</f>
        <v>0</v>
      </c>
    </row>
    <row r="108" spans="1:22" ht="15" hidden="1" customHeight="1">
      <c r="A108" s="153">
        <v>98</v>
      </c>
      <c r="B108" s="153">
        <f t="shared" si="30"/>
        <v>6</v>
      </c>
      <c r="C108" s="154">
        <f t="shared" si="31"/>
        <v>706112</v>
      </c>
      <c r="F108" s="158" t="s">
        <v>176</v>
      </c>
      <c r="G108" s="158" t="s">
        <v>176</v>
      </c>
      <c r="H108" s="158" t="s">
        <v>176</v>
      </c>
      <c r="I108" s="158" t="s">
        <v>176</v>
      </c>
      <c r="J108" s="165">
        <v>706112</v>
      </c>
      <c r="K108" s="158" t="s">
        <v>176</v>
      </c>
      <c r="L108" s="158" t="s">
        <v>176</v>
      </c>
      <c r="M108" s="158" t="s">
        <v>176</v>
      </c>
      <c r="N108" s="175"/>
      <c r="O108" s="165" t="s">
        <v>1054</v>
      </c>
      <c r="P108" s="160"/>
      <c r="R108" s="161">
        <f t="shared" si="44"/>
        <v>0</v>
      </c>
      <c r="T108" s="160"/>
      <c r="V108" s="161">
        <f t="shared" si="45"/>
        <v>0</v>
      </c>
    </row>
    <row r="109" spans="1:22" ht="15" hidden="1" customHeight="1">
      <c r="A109" s="153">
        <v>99</v>
      </c>
      <c r="B109" s="153">
        <f t="shared" si="30"/>
        <v>6</v>
      </c>
      <c r="C109" s="154">
        <f t="shared" si="31"/>
        <v>706113</v>
      </c>
      <c r="F109" s="158" t="s">
        <v>176</v>
      </c>
      <c r="G109" s="158" t="s">
        <v>176</v>
      </c>
      <c r="H109" s="158" t="s">
        <v>176</v>
      </c>
      <c r="I109" s="158" t="s">
        <v>176</v>
      </c>
      <c r="J109" s="165">
        <v>706113</v>
      </c>
      <c r="K109" s="158" t="s">
        <v>176</v>
      </c>
      <c r="L109" s="158" t="s">
        <v>176</v>
      </c>
      <c r="M109" s="158" t="s">
        <v>176</v>
      </c>
      <c r="N109" s="175"/>
      <c r="O109" s="165" t="s">
        <v>1055</v>
      </c>
      <c r="P109" s="160"/>
      <c r="R109" s="161">
        <f t="shared" si="44"/>
        <v>0</v>
      </c>
      <c r="T109" s="160"/>
      <c r="V109" s="161">
        <f t="shared" si="45"/>
        <v>0</v>
      </c>
    </row>
    <row r="110" spans="1:22" ht="15" hidden="1" customHeight="1">
      <c r="A110" s="153">
        <v>100</v>
      </c>
      <c r="B110" s="153">
        <f t="shared" si="30"/>
        <v>6</v>
      </c>
      <c r="C110" s="154">
        <f t="shared" si="31"/>
        <v>706118</v>
      </c>
      <c r="F110" s="158" t="s">
        <v>176</v>
      </c>
      <c r="G110" s="158" t="s">
        <v>176</v>
      </c>
      <c r="H110" s="158" t="s">
        <v>176</v>
      </c>
      <c r="I110" s="158" t="s">
        <v>176</v>
      </c>
      <c r="J110" s="165">
        <v>706118</v>
      </c>
      <c r="K110" s="158" t="s">
        <v>176</v>
      </c>
      <c r="L110" s="158" t="s">
        <v>176</v>
      </c>
      <c r="M110" s="158" t="s">
        <v>176</v>
      </c>
      <c r="N110" s="175"/>
      <c r="O110" s="165" t="s">
        <v>1056</v>
      </c>
      <c r="P110" s="160"/>
      <c r="R110" s="161">
        <f t="shared" si="44"/>
        <v>0</v>
      </c>
      <c r="T110" s="160"/>
      <c r="V110" s="161">
        <f t="shared" si="45"/>
        <v>0</v>
      </c>
    </row>
    <row r="111" spans="1:22" ht="15" hidden="1" customHeight="1">
      <c r="A111" s="153">
        <v>101</v>
      </c>
      <c r="B111" s="153">
        <f t="shared" si="30"/>
        <v>5</v>
      </c>
      <c r="C111" s="154">
        <f t="shared" si="31"/>
        <v>70612</v>
      </c>
      <c r="F111" s="158" t="s">
        <v>176</v>
      </c>
      <c r="G111" s="158" t="s">
        <v>176</v>
      </c>
      <c r="H111" s="158" t="s">
        <v>176</v>
      </c>
      <c r="I111" s="163">
        <v>70612</v>
      </c>
      <c r="J111" s="158" t="s">
        <v>176</v>
      </c>
      <c r="K111" s="158" t="s">
        <v>176</v>
      </c>
      <c r="L111" s="158" t="s">
        <v>176</v>
      </c>
      <c r="M111" s="158" t="s">
        <v>176</v>
      </c>
      <c r="N111" s="175"/>
      <c r="O111" s="163" t="s">
        <v>1057</v>
      </c>
      <c r="P111" s="160"/>
      <c r="R111" s="161">
        <f>P111</f>
        <v>0</v>
      </c>
      <c r="T111" s="160"/>
      <c r="V111" s="161">
        <f>T111</f>
        <v>0</v>
      </c>
    </row>
    <row r="112" spans="1:22" ht="15" hidden="1" customHeight="1">
      <c r="A112" s="153">
        <v>102</v>
      </c>
      <c r="B112" s="153">
        <f t="shared" si="30"/>
        <v>5</v>
      </c>
      <c r="C112" s="154">
        <f t="shared" si="31"/>
        <v>70613</v>
      </c>
      <c r="F112" s="158" t="s">
        <v>176</v>
      </c>
      <c r="G112" s="158" t="s">
        <v>176</v>
      </c>
      <c r="H112" s="158" t="s">
        <v>176</v>
      </c>
      <c r="I112" s="163">
        <v>70613</v>
      </c>
      <c r="J112" s="158" t="s">
        <v>176</v>
      </c>
      <c r="K112" s="158" t="s">
        <v>176</v>
      </c>
      <c r="L112" s="158" t="s">
        <v>176</v>
      </c>
      <c r="M112" s="158" t="s">
        <v>176</v>
      </c>
      <c r="N112" s="175"/>
      <c r="O112" s="163" t="s">
        <v>1058</v>
      </c>
      <c r="P112" s="160"/>
      <c r="R112" s="161">
        <f>P112</f>
        <v>0</v>
      </c>
      <c r="T112" s="160"/>
      <c r="V112" s="161">
        <f>T112</f>
        <v>0</v>
      </c>
    </row>
    <row r="113" spans="1:22" ht="15" hidden="1" customHeight="1">
      <c r="A113" s="153">
        <v>103</v>
      </c>
      <c r="B113" s="153">
        <f t="shared" si="30"/>
        <v>5</v>
      </c>
      <c r="C113" s="154">
        <f t="shared" si="31"/>
        <v>70614</v>
      </c>
      <c r="F113" s="158" t="s">
        <v>176</v>
      </c>
      <c r="G113" s="158" t="s">
        <v>176</v>
      </c>
      <c r="H113" s="158" t="s">
        <v>176</v>
      </c>
      <c r="I113" s="163">
        <v>70614</v>
      </c>
      <c r="J113" s="158" t="s">
        <v>176</v>
      </c>
      <c r="K113" s="158" t="s">
        <v>176</v>
      </c>
      <c r="L113" s="158" t="s">
        <v>176</v>
      </c>
      <c r="M113" s="158" t="s">
        <v>176</v>
      </c>
      <c r="N113" s="175"/>
      <c r="O113" s="163" t="s">
        <v>1059</v>
      </c>
      <c r="P113" s="160"/>
      <c r="R113" s="161">
        <f>P113-R114-R115-R116</f>
        <v>0</v>
      </c>
      <c r="T113" s="160"/>
      <c r="V113" s="161">
        <f>T113+V114+V115+V116</f>
        <v>0</v>
      </c>
    </row>
    <row r="114" spans="1:22" ht="15" hidden="1" customHeight="1">
      <c r="A114" s="153">
        <v>104</v>
      </c>
      <c r="B114" s="153">
        <f t="shared" si="30"/>
        <v>6</v>
      </c>
      <c r="C114" s="154">
        <f t="shared" si="31"/>
        <v>706141</v>
      </c>
      <c r="F114" s="158" t="s">
        <v>176</v>
      </c>
      <c r="G114" s="158" t="s">
        <v>176</v>
      </c>
      <c r="H114" s="158" t="s">
        <v>176</v>
      </c>
      <c r="I114" s="158" t="s">
        <v>176</v>
      </c>
      <c r="J114" s="165">
        <v>706141</v>
      </c>
      <c r="K114" s="158" t="s">
        <v>176</v>
      </c>
      <c r="L114" s="158" t="s">
        <v>176</v>
      </c>
      <c r="M114" s="158" t="s">
        <v>176</v>
      </c>
      <c r="N114" s="175" t="s">
        <v>1422</v>
      </c>
      <c r="O114" s="165" t="s">
        <v>1060</v>
      </c>
      <c r="P114" s="160"/>
      <c r="R114" s="161">
        <f t="shared" ref="R114:R116" si="46">P114</f>
        <v>0</v>
      </c>
      <c r="T114" s="160"/>
      <c r="V114" s="161">
        <f t="shared" ref="V114:V116" si="47">T114</f>
        <v>0</v>
      </c>
    </row>
    <row r="115" spans="1:22" ht="15" hidden="1" customHeight="1">
      <c r="A115" s="153">
        <v>105</v>
      </c>
      <c r="B115" s="153">
        <f t="shared" si="30"/>
        <v>6</v>
      </c>
      <c r="C115" s="154">
        <f t="shared" si="31"/>
        <v>706142</v>
      </c>
      <c r="F115" s="158" t="s">
        <v>176</v>
      </c>
      <c r="G115" s="158" t="s">
        <v>176</v>
      </c>
      <c r="H115" s="158" t="s">
        <v>176</v>
      </c>
      <c r="I115" s="158" t="s">
        <v>176</v>
      </c>
      <c r="J115" s="165">
        <v>706142</v>
      </c>
      <c r="K115" s="158" t="s">
        <v>176</v>
      </c>
      <c r="L115" s="158" t="s">
        <v>176</v>
      </c>
      <c r="M115" s="158" t="s">
        <v>176</v>
      </c>
      <c r="N115" s="175" t="s">
        <v>1422</v>
      </c>
      <c r="O115" s="165" t="s">
        <v>1061</v>
      </c>
      <c r="P115" s="160"/>
      <c r="R115" s="161">
        <f t="shared" si="46"/>
        <v>0</v>
      </c>
      <c r="T115" s="160"/>
      <c r="V115" s="161">
        <f t="shared" si="47"/>
        <v>0</v>
      </c>
    </row>
    <row r="116" spans="1:22" ht="15" hidden="1" customHeight="1">
      <c r="A116" s="153">
        <v>106</v>
      </c>
      <c r="B116" s="153">
        <f t="shared" si="30"/>
        <v>6</v>
      </c>
      <c r="C116" s="154">
        <f t="shared" si="31"/>
        <v>706143</v>
      </c>
      <c r="F116" s="158" t="s">
        <v>176</v>
      </c>
      <c r="G116" s="158" t="s">
        <v>176</v>
      </c>
      <c r="H116" s="158" t="s">
        <v>176</v>
      </c>
      <c r="I116" s="158" t="s">
        <v>176</v>
      </c>
      <c r="J116" s="165">
        <v>706143</v>
      </c>
      <c r="K116" s="158" t="s">
        <v>176</v>
      </c>
      <c r="L116" s="158" t="s">
        <v>176</v>
      </c>
      <c r="M116" s="158" t="s">
        <v>176</v>
      </c>
      <c r="N116" s="175" t="s">
        <v>1422</v>
      </c>
      <c r="O116" s="165" t="s">
        <v>1062</v>
      </c>
      <c r="P116" s="160"/>
      <c r="R116" s="161">
        <f t="shared" si="46"/>
        <v>0</v>
      </c>
      <c r="T116" s="160"/>
      <c r="V116" s="161">
        <f t="shared" si="47"/>
        <v>0</v>
      </c>
    </row>
    <row r="117" spans="1:22" ht="15" hidden="1" customHeight="1">
      <c r="A117" s="153">
        <v>107</v>
      </c>
      <c r="B117" s="153">
        <f t="shared" si="30"/>
        <v>5</v>
      </c>
      <c r="C117" s="154">
        <f t="shared" si="31"/>
        <v>70615</v>
      </c>
      <c r="F117" s="158" t="s">
        <v>176</v>
      </c>
      <c r="G117" s="158" t="s">
        <v>176</v>
      </c>
      <c r="H117" s="158" t="s">
        <v>176</v>
      </c>
      <c r="I117" s="163">
        <v>70615</v>
      </c>
      <c r="J117" s="158" t="s">
        <v>176</v>
      </c>
      <c r="K117" s="158" t="s">
        <v>176</v>
      </c>
      <c r="L117" s="158" t="s">
        <v>176</v>
      </c>
      <c r="M117" s="158" t="s">
        <v>176</v>
      </c>
      <c r="N117" s="175"/>
      <c r="O117" s="163" t="s">
        <v>1063</v>
      </c>
      <c r="P117" s="160"/>
      <c r="R117" s="161">
        <f>P117-R118-R119</f>
        <v>0</v>
      </c>
      <c r="T117" s="160"/>
      <c r="V117" s="161">
        <f>T117+V118+V119</f>
        <v>0</v>
      </c>
    </row>
    <row r="118" spans="1:22" ht="15" hidden="1" customHeight="1">
      <c r="A118" s="153">
        <v>108</v>
      </c>
      <c r="B118" s="153">
        <f t="shared" si="30"/>
        <v>6</v>
      </c>
      <c r="C118" s="154">
        <f t="shared" si="31"/>
        <v>706151</v>
      </c>
      <c r="F118" s="158" t="s">
        <v>176</v>
      </c>
      <c r="G118" s="158" t="s">
        <v>176</v>
      </c>
      <c r="H118" s="158" t="s">
        <v>176</v>
      </c>
      <c r="I118" s="158" t="s">
        <v>176</v>
      </c>
      <c r="J118" s="165">
        <v>706151</v>
      </c>
      <c r="K118" s="158" t="s">
        <v>176</v>
      </c>
      <c r="L118" s="158" t="s">
        <v>176</v>
      </c>
      <c r="M118" s="158" t="s">
        <v>176</v>
      </c>
      <c r="N118" s="175" t="s">
        <v>1422</v>
      </c>
      <c r="O118" s="165" t="s">
        <v>1064</v>
      </c>
      <c r="P118" s="160"/>
      <c r="R118" s="161">
        <f t="shared" ref="R118:R119" si="48">P118</f>
        <v>0</v>
      </c>
      <c r="T118" s="160"/>
      <c r="V118" s="161">
        <f t="shared" ref="V118:V119" si="49">T118</f>
        <v>0</v>
      </c>
    </row>
    <row r="119" spans="1:22" ht="15" hidden="1" customHeight="1">
      <c r="A119" s="153">
        <v>109</v>
      </c>
      <c r="B119" s="153">
        <f t="shared" si="30"/>
        <v>6</v>
      </c>
      <c r="C119" s="154">
        <f t="shared" si="31"/>
        <v>706158</v>
      </c>
      <c r="F119" s="158" t="s">
        <v>176</v>
      </c>
      <c r="G119" s="158" t="s">
        <v>176</v>
      </c>
      <c r="H119" s="158" t="s">
        <v>176</v>
      </c>
      <c r="I119" s="158" t="s">
        <v>176</v>
      </c>
      <c r="J119" s="165">
        <v>706158</v>
      </c>
      <c r="K119" s="158" t="s">
        <v>176</v>
      </c>
      <c r="L119" s="158" t="s">
        <v>176</v>
      </c>
      <c r="M119" s="158" t="s">
        <v>176</v>
      </c>
      <c r="N119" s="175" t="s">
        <v>1422</v>
      </c>
      <c r="O119" s="165" t="s">
        <v>1065</v>
      </c>
      <c r="P119" s="160"/>
      <c r="R119" s="161">
        <f t="shared" si="48"/>
        <v>0</v>
      </c>
      <c r="T119" s="160"/>
      <c r="V119" s="161">
        <f t="shared" si="49"/>
        <v>0</v>
      </c>
    </row>
    <row r="120" spans="1:22" ht="15" hidden="1" customHeight="1">
      <c r="A120" s="153">
        <v>110</v>
      </c>
      <c r="B120" s="153">
        <f t="shared" si="30"/>
        <v>5</v>
      </c>
      <c r="C120" s="154">
        <f t="shared" si="31"/>
        <v>70616</v>
      </c>
      <c r="F120" s="158" t="s">
        <v>176</v>
      </c>
      <c r="G120" s="158" t="s">
        <v>176</v>
      </c>
      <c r="H120" s="158" t="s">
        <v>176</v>
      </c>
      <c r="I120" s="163">
        <v>70616</v>
      </c>
      <c r="J120" s="158" t="s">
        <v>176</v>
      </c>
      <c r="K120" s="158" t="s">
        <v>176</v>
      </c>
      <c r="L120" s="158" t="s">
        <v>176</v>
      </c>
      <c r="M120" s="158" t="s">
        <v>176</v>
      </c>
      <c r="N120" s="175"/>
      <c r="O120" s="163" t="s">
        <v>370</v>
      </c>
      <c r="P120" s="160"/>
      <c r="R120" s="161">
        <f>P120-R121-R122-R123-R124-R125-R126-R127-R128-R129</f>
        <v>0</v>
      </c>
      <c r="T120" s="160"/>
      <c r="V120" s="161">
        <f>T120+V121+V125+V126+V127+V128+V129</f>
        <v>0</v>
      </c>
    </row>
    <row r="121" spans="1:22" ht="15" hidden="1" customHeight="1">
      <c r="A121" s="153">
        <v>111</v>
      </c>
      <c r="B121" s="153">
        <f t="shared" si="30"/>
        <v>6</v>
      </c>
      <c r="C121" s="154">
        <f t="shared" si="31"/>
        <v>706161</v>
      </c>
      <c r="F121" s="158" t="s">
        <v>176</v>
      </c>
      <c r="G121" s="158" t="s">
        <v>176</v>
      </c>
      <c r="H121" s="158" t="s">
        <v>176</v>
      </c>
      <c r="I121" s="158" t="s">
        <v>176</v>
      </c>
      <c r="J121" s="165">
        <v>706161</v>
      </c>
      <c r="K121" s="158" t="s">
        <v>176</v>
      </c>
      <c r="L121" s="158" t="s">
        <v>176</v>
      </c>
      <c r="M121" s="158" t="s">
        <v>176</v>
      </c>
      <c r="N121" s="175" t="s">
        <v>1422</v>
      </c>
      <c r="O121" s="165" t="s">
        <v>1066</v>
      </c>
      <c r="P121" s="160"/>
      <c r="R121" s="161">
        <f>P121-R122-R123-R124</f>
        <v>0</v>
      </c>
      <c r="T121" s="160"/>
      <c r="V121" s="161">
        <f>T121+V122+V123+V124</f>
        <v>0</v>
      </c>
    </row>
    <row r="122" spans="1:22" ht="15" hidden="1" customHeight="1">
      <c r="A122" s="153">
        <v>112</v>
      </c>
      <c r="B122" s="153">
        <f t="shared" si="30"/>
        <v>7</v>
      </c>
      <c r="C122" s="154">
        <f t="shared" si="31"/>
        <v>7061611</v>
      </c>
      <c r="F122" s="158" t="s">
        <v>176</v>
      </c>
      <c r="G122" s="158" t="s">
        <v>176</v>
      </c>
      <c r="H122" s="158" t="s">
        <v>176</v>
      </c>
      <c r="I122" s="158" t="s">
        <v>176</v>
      </c>
      <c r="J122" s="158" t="s">
        <v>176</v>
      </c>
      <c r="K122" s="166">
        <v>7061611</v>
      </c>
      <c r="L122" s="158" t="s">
        <v>176</v>
      </c>
      <c r="M122" s="158" t="s">
        <v>176</v>
      </c>
      <c r="N122" s="175" t="s">
        <v>1422</v>
      </c>
      <c r="O122" s="166" t="s">
        <v>1067</v>
      </c>
      <c r="P122" s="160"/>
      <c r="R122" s="161">
        <f t="shared" ref="R122:R124" si="50">P122</f>
        <v>0</v>
      </c>
      <c r="T122" s="160"/>
      <c r="V122" s="161">
        <f t="shared" ref="V122:V124" si="51">T122</f>
        <v>0</v>
      </c>
    </row>
    <row r="123" spans="1:22" ht="15" hidden="1" customHeight="1">
      <c r="A123" s="153">
        <v>113</v>
      </c>
      <c r="B123" s="153">
        <f t="shared" si="30"/>
        <v>7</v>
      </c>
      <c r="C123" s="154">
        <f t="shared" si="31"/>
        <v>7061612</v>
      </c>
      <c r="F123" s="158" t="s">
        <v>176</v>
      </c>
      <c r="G123" s="158" t="s">
        <v>176</v>
      </c>
      <c r="H123" s="158" t="s">
        <v>176</v>
      </c>
      <c r="I123" s="158" t="s">
        <v>176</v>
      </c>
      <c r="J123" s="158" t="s">
        <v>176</v>
      </c>
      <c r="K123" s="166">
        <v>7061612</v>
      </c>
      <c r="L123" s="158" t="s">
        <v>176</v>
      </c>
      <c r="M123" s="158" t="s">
        <v>176</v>
      </c>
      <c r="N123" s="175" t="s">
        <v>1422</v>
      </c>
      <c r="O123" s="166" t="s">
        <v>1068</v>
      </c>
      <c r="P123" s="160"/>
      <c r="R123" s="161">
        <f t="shared" si="50"/>
        <v>0</v>
      </c>
      <c r="T123" s="160"/>
      <c r="V123" s="161">
        <f t="shared" si="51"/>
        <v>0</v>
      </c>
    </row>
    <row r="124" spans="1:22" ht="15" hidden="1" customHeight="1">
      <c r="A124" s="153">
        <v>114</v>
      </c>
      <c r="B124" s="153">
        <f t="shared" si="30"/>
        <v>7</v>
      </c>
      <c r="C124" s="154">
        <f t="shared" si="31"/>
        <v>7061613</v>
      </c>
      <c r="F124" s="158" t="s">
        <v>176</v>
      </c>
      <c r="G124" s="158" t="s">
        <v>176</v>
      </c>
      <c r="H124" s="158" t="s">
        <v>176</v>
      </c>
      <c r="I124" s="158" t="s">
        <v>176</v>
      </c>
      <c r="J124" s="158" t="s">
        <v>176</v>
      </c>
      <c r="K124" s="166">
        <v>7061613</v>
      </c>
      <c r="L124" s="158" t="s">
        <v>176</v>
      </c>
      <c r="M124" s="158" t="s">
        <v>176</v>
      </c>
      <c r="N124" s="175" t="s">
        <v>1422</v>
      </c>
      <c r="O124" s="166" t="s">
        <v>1069</v>
      </c>
      <c r="P124" s="160"/>
      <c r="R124" s="161">
        <f t="shared" si="50"/>
        <v>0</v>
      </c>
      <c r="T124" s="160"/>
      <c r="V124" s="161">
        <f t="shared" si="51"/>
        <v>0</v>
      </c>
    </row>
    <row r="125" spans="1:22" ht="15" hidden="1" customHeight="1">
      <c r="A125" s="153">
        <v>115</v>
      </c>
      <c r="B125" s="153">
        <f t="shared" si="30"/>
        <v>6</v>
      </c>
      <c r="C125" s="154">
        <f t="shared" si="31"/>
        <v>706162</v>
      </c>
      <c r="F125" s="158" t="s">
        <v>176</v>
      </c>
      <c r="G125" s="158" t="s">
        <v>176</v>
      </c>
      <c r="H125" s="158" t="s">
        <v>176</v>
      </c>
      <c r="I125" s="158" t="s">
        <v>176</v>
      </c>
      <c r="J125" s="165">
        <v>706162</v>
      </c>
      <c r="K125" s="158" t="s">
        <v>176</v>
      </c>
      <c r="L125" s="158" t="s">
        <v>176</v>
      </c>
      <c r="M125" s="158" t="s">
        <v>176</v>
      </c>
      <c r="N125" s="175" t="s">
        <v>1422</v>
      </c>
      <c r="O125" s="165" t="s">
        <v>1070</v>
      </c>
      <c r="P125" s="160"/>
      <c r="R125" s="161">
        <f>P125</f>
        <v>0</v>
      </c>
      <c r="T125" s="160"/>
      <c r="V125" s="161">
        <f>T125</f>
        <v>0</v>
      </c>
    </row>
    <row r="126" spans="1:22" ht="15" hidden="1" customHeight="1">
      <c r="A126" s="153">
        <v>116</v>
      </c>
      <c r="B126" s="153">
        <f t="shared" si="30"/>
        <v>6</v>
      </c>
      <c r="C126" s="154">
        <f t="shared" si="31"/>
        <v>706163</v>
      </c>
      <c r="F126" s="158" t="s">
        <v>176</v>
      </c>
      <c r="G126" s="158" t="s">
        <v>176</v>
      </c>
      <c r="H126" s="158" t="s">
        <v>176</v>
      </c>
      <c r="I126" s="158" t="s">
        <v>176</v>
      </c>
      <c r="J126" s="165">
        <v>706163</v>
      </c>
      <c r="K126" s="158" t="s">
        <v>176</v>
      </c>
      <c r="L126" s="158" t="s">
        <v>176</v>
      </c>
      <c r="M126" s="158" t="s">
        <v>176</v>
      </c>
      <c r="N126" s="175" t="s">
        <v>1422</v>
      </c>
      <c r="O126" s="165" t="s">
        <v>1071</v>
      </c>
      <c r="P126" s="160"/>
      <c r="R126" s="161">
        <f t="shared" ref="R126:R129" si="52">P126</f>
        <v>0</v>
      </c>
      <c r="T126" s="160"/>
      <c r="V126" s="161">
        <f t="shared" ref="V126:V129" si="53">T126</f>
        <v>0</v>
      </c>
    </row>
    <row r="127" spans="1:22" ht="15" hidden="1" customHeight="1">
      <c r="A127" s="153">
        <v>117</v>
      </c>
      <c r="B127" s="153">
        <f t="shared" si="30"/>
        <v>6</v>
      </c>
      <c r="C127" s="154">
        <f t="shared" si="31"/>
        <v>706164</v>
      </c>
      <c r="F127" s="158" t="s">
        <v>176</v>
      </c>
      <c r="G127" s="158" t="s">
        <v>176</v>
      </c>
      <c r="H127" s="158" t="s">
        <v>176</v>
      </c>
      <c r="I127" s="158" t="s">
        <v>176</v>
      </c>
      <c r="J127" s="165">
        <v>706164</v>
      </c>
      <c r="K127" s="158" t="s">
        <v>176</v>
      </c>
      <c r="L127" s="158" t="s">
        <v>176</v>
      </c>
      <c r="M127" s="158" t="s">
        <v>176</v>
      </c>
      <c r="N127" s="175" t="s">
        <v>1422</v>
      </c>
      <c r="O127" s="165" t="s">
        <v>373</v>
      </c>
      <c r="P127" s="160"/>
      <c r="R127" s="161">
        <f t="shared" si="52"/>
        <v>0</v>
      </c>
      <c r="T127" s="160"/>
      <c r="V127" s="161">
        <f t="shared" si="53"/>
        <v>0</v>
      </c>
    </row>
    <row r="128" spans="1:22" ht="15" hidden="1" customHeight="1">
      <c r="A128" s="153">
        <v>118</v>
      </c>
      <c r="B128" s="153">
        <f t="shared" si="30"/>
        <v>6</v>
      </c>
      <c r="C128" s="154">
        <f t="shared" si="31"/>
        <v>706165</v>
      </c>
      <c r="F128" s="158" t="s">
        <v>176</v>
      </c>
      <c r="G128" s="158" t="s">
        <v>176</v>
      </c>
      <c r="H128" s="158" t="s">
        <v>176</v>
      </c>
      <c r="I128" s="158" t="s">
        <v>176</v>
      </c>
      <c r="J128" s="165">
        <v>706165</v>
      </c>
      <c r="K128" s="158" t="s">
        <v>176</v>
      </c>
      <c r="L128" s="158" t="s">
        <v>176</v>
      </c>
      <c r="M128" s="158" t="s">
        <v>176</v>
      </c>
      <c r="N128" s="175" t="s">
        <v>1422</v>
      </c>
      <c r="O128" s="165" t="s">
        <v>374</v>
      </c>
      <c r="P128" s="160"/>
      <c r="R128" s="161">
        <f t="shared" si="52"/>
        <v>0</v>
      </c>
      <c r="T128" s="160"/>
      <c r="V128" s="161">
        <f t="shared" si="53"/>
        <v>0</v>
      </c>
    </row>
    <row r="129" spans="1:22" ht="15" hidden="1" customHeight="1">
      <c r="A129" s="153">
        <v>119</v>
      </c>
      <c r="B129" s="153">
        <f t="shared" si="30"/>
        <v>6</v>
      </c>
      <c r="C129" s="154">
        <f t="shared" si="31"/>
        <v>706168</v>
      </c>
      <c r="F129" s="158" t="s">
        <v>176</v>
      </c>
      <c r="G129" s="158" t="s">
        <v>176</v>
      </c>
      <c r="H129" s="158" t="s">
        <v>176</v>
      </c>
      <c r="I129" s="158" t="s">
        <v>176</v>
      </c>
      <c r="J129" s="165">
        <v>706168</v>
      </c>
      <c r="K129" s="158" t="s">
        <v>176</v>
      </c>
      <c r="L129" s="158" t="s">
        <v>176</v>
      </c>
      <c r="M129" s="158" t="s">
        <v>176</v>
      </c>
      <c r="N129" s="175" t="s">
        <v>1422</v>
      </c>
      <c r="O129" s="165" t="s">
        <v>375</v>
      </c>
      <c r="P129" s="160"/>
      <c r="R129" s="161">
        <f t="shared" si="52"/>
        <v>0</v>
      </c>
      <c r="T129" s="160"/>
      <c r="V129" s="161">
        <f t="shared" si="53"/>
        <v>0</v>
      </c>
    </row>
    <row r="130" spans="1:22" ht="15" hidden="1" customHeight="1">
      <c r="A130" s="153">
        <v>120</v>
      </c>
      <c r="B130" s="153">
        <f t="shared" si="30"/>
        <v>5</v>
      </c>
      <c r="C130" s="154">
        <f t="shared" si="31"/>
        <v>70617</v>
      </c>
      <c r="F130" s="158" t="s">
        <v>176</v>
      </c>
      <c r="G130" s="158" t="s">
        <v>176</v>
      </c>
      <c r="H130" s="158" t="s">
        <v>176</v>
      </c>
      <c r="I130" s="163">
        <v>70617</v>
      </c>
      <c r="J130" s="158" t="s">
        <v>176</v>
      </c>
      <c r="K130" s="158" t="s">
        <v>176</v>
      </c>
      <c r="L130" s="158" t="s">
        <v>176</v>
      </c>
      <c r="M130" s="158" t="s">
        <v>176</v>
      </c>
      <c r="N130" s="175"/>
      <c r="O130" s="163" t="s">
        <v>376</v>
      </c>
      <c r="P130" s="160"/>
      <c r="R130" s="161">
        <f>P130-R131-R132-R133-R134-R135</f>
        <v>0</v>
      </c>
      <c r="T130" s="160"/>
      <c r="V130" s="161">
        <f>T130+V131+V132+V133+V134+V135</f>
        <v>0</v>
      </c>
    </row>
    <row r="131" spans="1:22" ht="15" hidden="1" customHeight="1">
      <c r="A131" s="153">
        <v>121</v>
      </c>
      <c r="B131" s="153">
        <f t="shared" si="30"/>
        <v>6</v>
      </c>
      <c r="C131" s="154">
        <f t="shared" si="31"/>
        <v>706171</v>
      </c>
      <c r="F131" s="158" t="s">
        <v>176</v>
      </c>
      <c r="G131" s="158" t="s">
        <v>176</v>
      </c>
      <c r="H131" s="158" t="s">
        <v>176</v>
      </c>
      <c r="I131" s="158" t="s">
        <v>176</v>
      </c>
      <c r="J131" s="165">
        <v>706171</v>
      </c>
      <c r="K131" s="158" t="s">
        <v>176</v>
      </c>
      <c r="L131" s="158" t="s">
        <v>176</v>
      </c>
      <c r="M131" s="158" t="s">
        <v>176</v>
      </c>
      <c r="N131" s="175" t="s">
        <v>1422</v>
      </c>
      <c r="O131" s="165" t="s">
        <v>377</v>
      </c>
      <c r="P131" s="160"/>
      <c r="R131" s="161">
        <f t="shared" ref="R131:R135" si="54">P131</f>
        <v>0</v>
      </c>
      <c r="T131" s="160"/>
      <c r="V131" s="161">
        <f t="shared" ref="V131:V135" si="55">T131</f>
        <v>0</v>
      </c>
    </row>
    <row r="132" spans="1:22" ht="15" hidden="1" customHeight="1">
      <c r="A132" s="153">
        <v>122</v>
      </c>
      <c r="B132" s="153">
        <f t="shared" si="30"/>
        <v>6</v>
      </c>
      <c r="C132" s="154">
        <f t="shared" si="31"/>
        <v>706172</v>
      </c>
      <c r="F132" s="158" t="s">
        <v>176</v>
      </c>
      <c r="G132" s="158" t="s">
        <v>176</v>
      </c>
      <c r="H132" s="158" t="s">
        <v>176</v>
      </c>
      <c r="I132" s="158" t="s">
        <v>176</v>
      </c>
      <c r="J132" s="165">
        <v>706172</v>
      </c>
      <c r="K132" s="158" t="s">
        <v>176</v>
      </c>
      <c r="L132" s="158" t="s">
        <v>176</v>
      </c>
      <c r="M132" s="158" t="s">
        <v>176</v>
      </c>
      <c r="N132" s="175" t="s">
        <v>1422</v>
      </c>
      <c r="O132" s="165" t="s">
        <v>1072</v>
      </c>
      <c r="P132" s="160"/>
      <c r="R132" s="161">
        <f t="shared" si="54"/>
        <v>0</v>
      </c>
      <c r="T132" s="160"/>
      <c r="V132" s="161">
        <f t="shared" si="55"/>
        <v>0</v>
      </c>
    </row>
    <row r="133" spans="1:22" ht="15" hidden="1" customHeight="1">
      <c r="A133" s="153">
        <v>123</v>
      </c>
      <c r="B133" s="153">
        <f t="shared" si="30"/>
        <v>6</v>
      </c>
      <c r="C133" s="154">
        <f t="shared" si="31"/>
        <v>706173</v>
      </c>
      <c r="F133" s="158" t="s">
        <v>176</v>
      </c>
      <c r="G133" s="158" t="s">
        <v>176</v>
      </c>
      <c r="H133" s="158" t="s">
        <v>176</v>
      </c>
      <c r="I133" s="158" t="s">
        <v>176</v>
      </c>
      <c r="J133" s="165">
        <v>706173</v>
      </c>
      <c r="K133" s="158" t="s">
        <v>176</v>
      </c>
      <c r="L133" s="158" t="s">
        <v>176</v>
      </c>
      <c r="M133" s="158" t="s">
        <v>176</v>
      </c>
      <c r="N133" s="175" t="s">
        <v>1422</v>
      </c>
      <c r="O133" s="165" t="s">
        <v>379</v>
      </c>
      <c r="P133" s="160"/>
      <c r="R133" s="161">
        <f t="shared" si="54"/>
        <v>0</v>
      </c>
      <c r="T133" s="160"/>
      <c r="V133" s="161">
        <f t="shared" si="55"/>
        <v>0</v>
      </c>
    </row>
    <row r="134" spans="1:22" ht="15" hidden="1" customHeight="1">
      <c r="A134" s="153">
        <v>124</v>
      </c>
      <c r="B134" s="153">
        <f t="shared" si="30"/>
        <v>6</v>
      </c>
      <c r="C134" s="154">
        <f t="shared" si="31"/>
        <v>706174</v>
      </c>
      <c r="F134" s="158" t="s">
        <v>176</v>
      </c>
      <c r="G134" s="158" t="s">
        <v>176</v>
      </c>
      <c r="H134" s="158" t="s">
        <v>176</v>
      </c>
      <c r="I134" s="158" t="s">
        <v>176</v>
      </c>
      <c r="J134" s="165">
        <v>706174</v>
      </c>
      <c r="K134" s="158" t="s">
        <v>176</v>
      </c>
      <c r="L134" s="158" t="s">
        <v>176</v>
      </c>
      <c r="M134" s="158" t="s">
        <v>176</v>
      </c>
      <c r="N134" s="175" t="s">
        <v>1422</v>
      </c>
      <c r="O134" s="165" t="s">
        <v>380</v>
      </c>
      <c r="P134" s="160"/>
      <c r="R134" s="161">
        <f t="shared" si="54"/>
        <v>0</v>
      </c>
      <c r="T134" s="160"/>
      <c r="V134" s="161">
        <f t="shared" si="55"/>
        <v>0</v>
      </c>
    </row>
    <row r="135" spans="1:22" ht="15" hidden="1" customHeight="1">
      <c r="A135" s="153">
        <v>125</v>
      </c>
      <c r="B135" s="153">
        <f t="shared" si="30"/>
        <v>6</v>
      </c>
      <c r="C135" s="154">
        <f t="shared" si="31"/>
        <v>706178</v>
      </c>
      <c r="F135" s="158" t="s">
        <v>176</v>
      </c>
      <c r="G135" s="158" t="s">
        <v>176</v>
      </c>
      <c r="H135" s="158" t="s">
        <v>176</v>
      </c>
      <c r="I135" s="158" t="s">
        <v>176</v>
      </c>
      <c r="J135" s="165">
        <v>706178</v>
      </c>
      <c r="K135" s="158" t="s">
        <v>176</v>
      </c>
      <c r="L135" s="158" t="s">
        <v>176</v>
      </c>
      <c r="M135" s="158" t="s">
        <v>176</v>
      </c>
      <c r="N135" s="175" t="s">
        <v>1422</v>
      </c>
      <c r="O135" s="165" t="s">
        <v>381</v>
      </c>
      <c r="P135" s="160"/>
      <c r="R135" s="161">
        <f t="shared" si="54"/>
        <v>0</v>
      </c>
      <c r="T135" s="160"/>
      <c r="V135" s="161">
        <f t="shared" si="55"/>
        <v>0</v>
      </c>
    </row>
    <row r="136" spans="1:22" ht="15" hidden="1" customHeight="1">
      <c r="A136" s="153">
        <v>126</v>
      </c>
      <c r="B136" s="153">
        <f t="shared" si="30"/>
        <v>5</v>
      </c>
      <c r="C136" s="154">
        <f t="shared" si="31"/>
        <v>70618</v>
      </c>
      <c r="F136" s="158" t="s">
        <v>176</v>
      </c>
      <c r="G136" s="158" t="s">
        <v>176</v>
      </c>
      <c r="H136" s="158" t="s">
        <v>176</v>
      </c>
      <c r="I136" s="163">
        <v>70618</v>
      </c>
      <c r="J136" s="158" t="s">
        <v>176</v>
      </c>
      <c r="K136" s="158" t="s">
        <v>176</v>
      </c>
      <c r="L136" s="158" t="s">
        <v>176</v>
      </c>
      <c r="M136" s="158" t="s">
        <v>176</v>
      </c>
      <c r="N136" s="175"/>
      <c r="O136" s="163" t="s">
        <v>382</v>
      </c>
      <c r="P136" s="160"/>
      <c r="R136" s="161">
        <f>P136-R137-R138-R139-R140-R141-R142-R143</f>
        <v>0</v>
      </c>
      <c r="T136" s="160"/>
      <c r="V136" s="161">
        <f>T136+V137+V138+V139+V140+V141+V142+V143</f>
        <v>0</v>
      </c>
    </row>
    <row r="137" spans="1:22" ht="15" hidden="1" customHeight="1">
      <c r="A137" s="153">
        <v>127</v>
      </c>
      <c r="B137" s="153">
        <f t="shared" si="30"/>
        <v>6</v>
      </c>
      <c r="C137" s="154">
        <f t="shared" si="31"/>
        <v>706181</v>
      </c>
      <c r="F137" s="158" t="s">
        <v>176</v>
      </c>
      <c r="G137" s="158" t="s">
        <v>176</v>
      </c>
      <c r="H137" s="158" t="s">
        <v>176</v>
      </c>
      <c r="I137" s="158" t="s">
        <v>176</v>
      </c>
      <c r="J137" s="165">
        <v>706181</v>
      </c>
      <c r="K137" s="158" t="s">
        <v>176</v>
      </c>
      <c r="L137" s="158" t="s">
        <v>176</v>
      </c>
      <c r="M137" s="158" t="s">
        <v>176</v>
      </c>
      <c r="N137" s="175"/>
      <c r="O137" s="165" t="s">
        <v>383</v>
      </c>
      <c r="P137" s="160"/>
      <c r="R137" s="161">
        <f t="shared" ref="R137:R143" si="56">P137</f>
        <v>0</v>
      </c>
      <c r="T137" s="160"/>
      <c r="V137" s="161">
        <f t="shared" ref="V137:V143" si="57">T137</f>
        <v>0</v>
      </c>
    </row>
    <row r="138" spans="1:22" ht="15" hidden="1" customHeight="1">
      <c r="A138" s="153">
        <v>128</v>
      </c>
      <c r="B138" s="153">
        <f t="shared" si="30"/>
        <v>6</v>
      </c>
      <c r="C138" s="154">
        <f t="shared" si="31"/>
        <v>706182</v>
      </c>
      <c r="F138" s="158" t="s">
        <v>176</v>
      </c>
      <c r="G138" s="158" t="s">
        <v>176</v>
      </c>
      <c r="H138" s="158" t="s">
        <v>176</v>
      </c>
      <c r="I138" s="158" t="s">
        <v>176</v>
      </c>
      <c r="J138" s="165">
        <v>706182</v>
      </c>
      <c r="K138" s="158" t="s">
        <v>176</v>
      </c>
      <c r="L138" s="158" t="s">
        <v>176</v>
      </c>
      <c r="M138" s="158" t="s">
        <v>176</v>
      </c>
      <c r="N138" s="175"/>
      <c r="O138" s="165" t="s">
        <v>384</v>
      </c>
      <c r="P138" s="160"/>
      <c r="R138" s="161">
        <f t="shared" si="56"/>
        <v>0</v>
      </c>
      <c r="T138" s="160"/>
      <c r="V138" s="161">
        <f t="shared" si="57"/>
        <v>0</v>
      </c>
    </row>
    <row r="139" spans="1:22" ht="15" hidden="1" customHeight="1">
      <c r="A139" s="153">
        <v>129</v>
      </c>
      <c r="B139" s="153">
        <f t="shared" ref="B139:B202" si="58">LEN(C139)</f>
        <v>6</v>
      </c>
      <c r="C139" s="154">
        <f t="shared" ref="C139:C202" si="59">MAX(F139:M139)</f>
        <v>706183</v>
      </c>
      <c r="F139" s="158" t="s">
        <v>176</v>
      </c>
      <c r="G139" s="158" t="s">
        <v>176</v>
      </c>
      <c r="H139" s="158" t="s">
        <v>176</v>
      </c>
      <c r="I139" s="158" t="s">
        <v>176</v>
      </c>
      <c r="J139" s="165">
        <v>706183</v>
      </c>
      <c r="K139" s="158" t="s">
        <v>176</v>
      </c>
      <c r="L139" s="158" t="s">
        <v>176</v>
      </c>
      <c r="M139" s="158" t="s">
        <v>176</v>
      </c>
      <c r="N139" s="175"/>
      <c r="O139" s="165" t="s">
        <v>385</v>
      </c>
      <c r="P139" s="160"/>
      <c r="R139" s="161">
        <f t="shared" si="56"/>
        <v>0</v>
      </c>
      <c r="T139" s="160"/>
      <c r="V139" s="161">
        <f t="shared" si="57"/>
        <v>0</v>
      </c>
    </row>
    <row r="140" spans="1:22" ht="15" hidden="1" customHeight="1">
      <c r="A140" s="153">
        <v>130</v>
      </c>
      <c r="B140" s="153">
        <f t="shared" si="58"/>
        <v>6</v>
      </c>
      <c r="C140" s="154">
        <f t="shared" si="59"/>
        <v>706184</v>
      </c>
      <c r="F140" s="158" t="s">
        <v>176</v>
      </c>
      <c r="G140" s="158" t="s">
        <v>176</v>
      </c>
      <c r="H140" s="158" t="s">
        <v>176</v>
      </c>
      <c r="I140" s="158" t="s">
        <v>176</v>
      </c>
      <c r="J140" s="165">
        <v>706184</v>
      </c>
      <c r="K140" s="158" t="s">
        <v>176</v>
      </c>
      <c r="L140" s="158" t="s">
        <v>176</v>
      </c>
      <c r="M140" s="158" t="s">
        <v>176</v>
      </c>
      <c r="N140" s="175"/>
      <c r="O140" s="165" t="s">
        <v>386</v>
      </c>
      <c r="P140" s="160"/>
      <c r="R140" s="161">
        <f t="shared" si="56"/>
        <v>0</v>
      </c>
      <c r="T140" s="160"/>
      <c r="V140" s="161">
        <f t="shared" si="57"/>
        <v>0</v>
      </c>
    </row>
    <row r="141" spans="1:22" ht="15" hidden="1" customHeight="1">
      <c r="A141" s="153">
        <v>131</v>
      </c>
      <c r="B141" s="153">
        <f t="shared" si="58"/>
        <v>6</v>
      </c>
      <c r="C141" s="154">
        <f t="shared" si="59"/>
        <v>706185</v>
      </c>
      <c r="F141" s="158" t="s">
        <v>176</v>
      </c>
      <c r="G141" s="158" t="s">
        <v>176</v>
      </c>
      <c r="H141" s="158" t="s">
        <v>176</v>
      </c>
      <c r="I141" s="158" t="s">
        <v>176</v>
      </c>
      <c r="J141" s="165">
        <v>706185</v>
      </c>
      <c r="K141" s="158" t="s">
        <v>176</v>
      </c>
      <c r="L141" s="158" t="s">
        <v>176</v>
      </c>
      <c r="M141" s="158" t="s">
        <v>176</v>
      </c>
      <c r="N141" s="175"/>
      <c r="O141" s="165" t="s">
        <v>387</v>
      </c>
      <c r="P141" s="160"/>
      <c r="R141" s="161">
        <f t="shared" si="56"/>
        <v>0</v>
      </c>
      <c r="T141" s="160"/>
      <c r="V141" s="161">
        <f t="shared" si="57"/>
        <v>0</v>
      </c>
    </row>
    <row r="142" spans="1:22" ht="15" hidden="1" customHeight="1">
      <c r="A142" s="153">
        <v>132</v>
      </c>
      <c r="B142" s="153">
        <f t="shared" si="58"/>
        <v>6</v>
      </c>
      <c r="C142" s="154">
        <f t="shared" si="59"/>
        <v>706186</v>
      </c>
      <c r="F142" s="158" t="s">
        <v>176</v>
      </c>
      <c r="G142" s="158" t="s">
        <v>176</v>
      </c>
      <c r="H142" s="158" t="s">
        <v>176</v>
      </c>
      <c r="I142" s="158" t="s">
        <v>176</v>
      </c>
      <c r="J142" s="165">
        <v>706186</v>
      </c>
      <c r="K142" s="158" t="s">
        <v>176</v>
      </c>
      <c r="L142" s="158" t="s">
        <v>176</v>
      </c>
      <c r="M142" s="158" t="s">
        <v>176</v>
      </c>
      <c r="N142" s="175"/>
      <c r="O142" s="165" t="s">
        <v>388</v>
      </c>
      <c r="P142" s="160"/>
      <c r="R142" s="161">
        <f t="shared" si="56"/>
        <v>0</v>
      </c>
      <c r="T142" s="160"/>
      <c r="V142" s="161">
        <f t="shared" si="57"/>
        <v>0</v>
      </c>
    </row>
    <row r="143" spans="1:22" ht="15" hidden="1" customHeight="1">
      <c r="A143" s="153">
        <v>133</v>
      </c>
      <c r="B143" s="153">
        <f t="shared" si="58"/>
        <v>6</v>
      </c>
      <c r="C143" s="154">
        <f t="shared" si="59"/>
        <v>706188</v>
      </c>
      <c r="F143" s="158" t="s">
        <v>176</v>
      </c>
      <c r="G143" s="158" t="s">
        <v>176</v>
      </c>
      <c r="H143" s="158" t="s">
        <v>176</v>
      </c>
      <c r="I143" s="158" t="s">
        <v>176</v>
      </c>
      <c r="J143" s="165">
        <v>706188</v>
      </c>
      <c r="K143" s="158" t="s">
        <v>176</v>
      </c>
      <c r="L143" s="158" t="s">
        <v>176</v>
      </c>
      <c r="M143" s="158" t="s">
        <v>176</v>
      </c>
      <c r="N143" s="175"/>
      <c r="O143" s="165" t="s">
        <v>389</v>
      </c>
      <c r="P143" s="160"/>
      <c r="R143" s="161">
        <f t="shared" si="56"/>
        <v>0</v>
      </c>
      <c r="T143" s="160"/>
      <c r="V143" s="161">
        <f t="shared" si="57"/>
        <v>0</v>
      </c>
    </row>
    <row r="144" spans="1:22" ht="15" hidden="1" customHeight="1">
      <c r="A144" s="153">
        <v>134</v>
      </c>
      <c r="B144" s="153">
        <f t="shared" si="58"/>
        <v>5</v>
      </c>
      <c r="C144" s="154">
        <f t="shared" si="59"/>
        <v>70619</v>
      </c>
      <c r="F144" s="158" t="s">
        <v>176</v>
      </c>
      <c r="G144" s="158" t="s">
        <v>176</v>
      </c>
      <c r="H144" s="158" t="s">
        <v>176</v>
      </c>
      <c r="I144" s="163">
        <v>70619</v>
      </c>
      <c r="J144" s="158" t="s">
        <v>176</v>
      </c>
      <c r="K144" s="158" t="s">
        <v>176</v>
      </c>
      <c r="L144" s="158" t="s">
        <v>176</v>
      </c>
      <c r="M144" s="158" t="s">
        <v>176</v>
      </c>
      <c r="N144" s="175"/>
      <c r="O144" s="163" t="s">
        <v>390</v>
      </c>
      <c r="P144" s="160"/>
      <c r="R144" s="161">
        <f>P144-R145-R146-R147-R148-R149-R150-R151-R152-R153-R154-R155-R156-R157-R158-R159-R160</f>
        <v>0</v>
      </c>
      <c r="T144" s="160"/>
      <c r="V144" s="161">
        <f>T144+V145+V148+V152+V160</f>
        <v>0</v>
      </c>
    </row>
    <row r="145" spans="1:22" ht="15" hidden="1" customHeight="1">
      <c r="A145" s="153">
        <v>135</v>
      </c>
      <c r="B145" s="153">
        <f t="shared" si="58"/>
        <v>6</v>
      </c>
      <c r="C145" s="154">
        <f t="shared" si="59"/>
        <v>706191</v>
      </c>
      <c r="F145" s="158" t="s">
        <v>176</v>
      </c>
      <c r="G145" s="158" t="s">
        <v>176</v>
      </c>
      <c r="H145" s="158" t="s">
        <v>176</v>
      </c>
      <c r="I145" s="158" t="s">
        <v>176</v>
      </c>
      <c r="J145" s="165">
        <v>706191</v>
      </c>
      <c r="K145" s="158" t="s">
        <v>176</v>
      </c>
      <c r="L145" s="158" t="s">
        <v>176</v>
      </c>
      <c r="M145" s="158" t="s">
        <v>176</v>
      </c>
      <c r="N145" s="175"/>
      <c r="O145" s="165" t="s">
        <v>391</v>
      </c>
      <c r="P145" s="160"/>
      <c r="R145" s="161">
        <f>P145-R146-R147</f>
        <v>0</v>
      </c>
      <c r="T145" s="160"/>
      <c r="V145" s="161">
        <f>T145+V146+V147</f>
        <v>0</v>
      </c>
    </row>
    <row r="146" spans="1:22" ht="15" hidden="1" customHeight="1">
      <c r="A146" s="153">
        <v>136</v>
      </c>
      <c r="B146" s="153">
        <f t="shared" si="58"/>
        <v>7</v>
      </c>
      <c r="C146" s="154">
        <f t="shared" si="59"/>
        <v>7061911</v>
      </c>
      <c r="F146" s="158" t="s">
        <v>176</v>
      </c>
      <c r="G146" s="158" t="s">
        <v>176</v>
      </c>
      <c r="H146" s="158" t="s">
        <v>176</v>
      </c>
      <c r="I146" s="158" t="s">
        <v>176</v>
      </c>
      <c r="J146" s="158" t="s">
        <v>176</v>
      </c>
      <c r="K146" s="166">
        <v>7061911</v>
      </c>
      <c r="L146" s="158" t="s">
        <v>176</v>
      </c>
      <c r="M146" s="158" t="s">
        <v>176</v>
      </c>
      <c r="N146" s="175" t="s">
        <v>1422</v>
      </c>
      <c r="O146" s="166" t="s">
        <v>392</v>
      </c>
      <c r="P146" s="160"/>
      <c r="R146" s="161">
        <f t="shared" ref="R146:R147" si="60">P146</f>
        <v>0</v>
      </c>
      <c r="T146" s="160"/>
      <c r="V146" s="161">
        <f t="shared" ref="V146:V147" si="61">T146</f>
        <v>0</v>
      </c>
    </row>
    <row r="147" spans="1:22" ht="15" hidden="1" customHeight="1">
      <c r="A147" s="153">
        <v>137</v>
      </c>
      <c r="B147" s="153">
        <f t="shared" si="58"/>
        <v>7</v>
      </c>
      <c r="C147" s="154">
        <f t="shared" si="59"/>
        <v>7061918</v>
      </c>
      <c r="F147" s="158" t="s">
        <v>176</v>
      </c>
      <c r="G147" s="158" t="s">
        <v>176</v>
      </c>
      <c r="H147" s="158" t="s">
        <v>176</v>
      </c>
      <c r="I147" s="158" t="s">
        <v>176</v>
      </c>
      <c r="J147" s="158" t="s">
        <v>176</v>
      </c>
      <c r="K147" s="166">
        <v>7061918</v>
      </c>
      <c r="L147" s="158" t="s">
        <v>176</v>
      </c>
      <c r="M147" s="158" t="s">
        <v>176</v>
      </c>
      <c r="N147" s="175" t="s">
        <v>1422</v>
      </c>
      <c r="O147" s="166" t="s">
        <v>393</v>
      </c>
      <c r="P147" s="160"/>
      <c r="R147" s="161">
        <f t="shared" si="60"/>
        <v>0</v>
      </c>
      <c r="T147" s="160"/>
      <c r="V147" s="161">
        <f t="shared" si="61"/>
        <v>0</v>
      </c>
    </row>
    <row r="148" spans="1:22" ht="15" hidden="1" customHeight="1">
      <c r="A148" s="153">
        <v>138</v>
      </c>
      <c r="B148" s="153">
        <f t="shared" si="58"/>
        <v>6</v>
      </c>
      <c r="C148" s="154">
        <f t="shared" si="59"/>
        <v>706192</v>
      </c>
      <c r="F148" s="158" t="s">
        <v>176</v>
      </c>
      <c r="G148" s="158" t="s">
        <v>176</v>
      </c>
      <c r="H148" s="158" t="s">
        <v>176</v>
      </c>
      <c r="I148" s="158" t="s">
        <v>176</v>
      </c>
      <c r="J148" s="165">
        <v>706192</v>
      </c>
      <c r="K148" s="158" t="s">
        <v>176</v>
      </c>
      <c r="L148" s="158" t="s">
        <v>176</v>
      </c>
      <c r="M148" s="158" t="s">
        <v>176</v>
      </c>
      <c r="N148" s="175"/>
      <c r="O148" s="165" t="s">
        <v>394</v>
      </c>
      <c r="P148" s="160"/>
      <c r="R148" s="161">
        <f>P148-R149-R150-R151</f>
        <v>0</v>
      </c>
      <c r="T148" s="160"/>
      <c r="V148" s="161">
        <f>T148+V149+V150+V151</f>
        <v>0</v>
      </c>
    </row>
    <row r="149" spans="1:22" ht="15" hidden="1" customHeight="1">
      <c r="A149" s="153">
        <v>139</v>
      </c>
      <c r="B149" s="153">
        <f t="shared" si="58"/>
        <v>7</v>
      </c>
      <c r="C149" s="154">
        <f t="shared" si="59"/>
        <v>7061921</v>
      </c>
      <c r="F149" s="158" t="s">
        <v>176</v>
      </c>
      <c r="G149" s="158" t="s">
        <v>176</v>
      </c>
      <c r="H149" s="158" t="s">
        <v>176</v>
      </c>
      <c r="I149" s="158" t="s">
        <v>176</v>
      </c>
      <c r="J149" s="158" t="s">
        <v>176</v>
      </c>
      <c r="K149" s="166">
        <v>7061921</v>
      </c>
      <c r="L149" s="158" t="s">
        <v>176</v>
      </c>
      <c r="M149" s="158" t="s">
        <v>176</v>
      </c>
      <c r="N149" s="175"/>
      <c r="O149" s="166" t="s">
        <v>395</v>
      </c>
      <c r="P149" s="160"/>
      <c r="R149" s="161">
        <f t="shared" ref="R149:R151" si="62">P149</f>
        <v>0</v>
      </c>
      <c r="T149" s="160"/>
      <c r="V149" s="161">
        <f t="shared" ref="V149:V151" si="63">T149</f>
        <v>0</v>
      </c>
    </row>
    <row r="150" spans="1:22" ht="15" hidden="1" customHeight="1">
      <c r="A150" s="153">
        <v>140</v>
      </c>
      <c r="B150" s="153">
        <f t="shared" si="58"/>
        <v>7</v>
      </c>
      <c r="C150" s="154">
        <f t="shared" si="59"/>
        <v>7061922</v>
      </c>
      <c r="F150" s="158" t="s">
        <v>176</v>
      </c>
      <c r="G150" s="158" t="s">
        <v>176</v>
      </c>
      <c r="H150" s="158" t="s">
        <v>176</v>
      </c>
      <c r="I150" s="158" t="s">
        <v>176</v>
      </c>
      <c r="J150" s="158" t="s">
        <v>176</v>
      </c>
      <c r="K150" s="166">
        <v>7061922</v>
      </c>
      <c r="L150" s="158" t="s">
        <v>176</v>
      </c>
      <c r="M150" s="158" t="s">
        <v>176</v>
      </c>
      <c r="N150" s="175"/>
      <c r="O150" s="166" t="s">
        <v>396</v>
      </c>
      <c r="P150" s="160"/>
      <c r="R150" s="161">
        <f t="shared" si="62"/>
        <v>0</v>
      </c>
      <c r="T150" s="160"/>
      <c r="V150" s="161">
        <f t="shared" si="63"/>
        <v>0</v>
      </c>
    </row>
    <row r="151" spans="1:22" ht="15" hidden="1" customHeight="1">
      <c r="A151" s="153">
        <v>141</v>
      </c>
      <c r="B151" s="153">
        <f t="shared" si="58"/>
        <v>7</v>
      </c>
      <c r="C151" s="154">
        <f t="shared" si="59"/>
        <v>7061928</v>
      </c>
      <c r="F151" s="158" t="s">
        <v>176</v>
      </c>
      <c r="G151" s="158" t="s">
        <v>176</v>
      </c>
      <c r="H151" s="158" t="s">
        <v>176</v>
      </c>
      <c r="I151" s="158" t="s">
        <v>176</v>
      </c>
      <c r="J151" s="158" t="s">
        <v>176</v>
      </c>
      <c r="K151" s="166">
        <v>7061928</v>
      </c>
      <c r="L151" s="158" t="s">
        <v>176</v>
      </c>
      <c r="M151" s="158" t="s">
        <v>176</v>
      </c>
      <c r="N151" s="175"/>
      <c r="O151" s="166" t="s">
        <v>411</v>
      </c>
      <c r="P151" s="160"/>
      <c r="R151" s="161">
        <f t="shared" si="62"/>
        <v>0</v>
      </c>
      <c r="T151" s="160"/>
      <c r="V151" s="161">
        <f t="shared" si="63"/>
        <v>0</v>
      </c>
    </row>
    <row r="152" spans="1:22" ht="15" hidden="1" customHeight="1">
      <c r="A152" s="153">
        <v>142</v>
      </c>
      <c r="B152" s="153">
        <f t="shared" si="58"/>
        <v>6</v>
      </c>
      <c r="C152" s="154">
        <f t="shared" si="59"/>
        <v>706193</v>
      </c>
      <c r="F152" s="158" t="s">
        <v>176</v>
      </c>
      <c r="G152" s="158" t="s">
        <v>176</v>
      </c>
      <c r="H152" s="158" t="s">
        <v>176</v>
      </c>
      <c r="I152" s="158" t="s">
        <v>176</v>
      </c>
      <c r="J152" s="165">
        <v>706193</v>
      </c>
      <c r="K152" s="158" t="s">
        <v>176</v>
      </c>
      <c r="L152" s="158" t="s">
        <v>176</v>
      </c>
      <c r="M152" s="158" t="s">
        <v>176</v>
      </c>
      <c r="N152" s="175"/>
      <c r="O152" s="165" t="s">
        <v>398</v>
      </c>
      <c r="P152" s="160"/>
      <c r="R152" s="161">
        <f>P152-R153-R154-R155-R156-R157-R158-R159</f>
        <v>0</v>
      </c>
      <c r="T152" s="160"/>
      <c r="V152" s="161">
        <f>T152+V153+V154+V159</f>
        <v>0</v>
      </c>
    </row>
    <row r="153" spans="1:22" ht="15" hidden="1" customHeight="1">
      <c r="A153" s="153">
        <v>143</v>
      </c>
      <c r="B153" s="153">
        <f t="shared" si="58"/>
        <v>7</v>
      </c>
      <c r="C153" s="154">
        <f t="shared" si="59"/>
        <v>7061931</v>
      </c>
      <c r="F153" s="158" t="s">
        <v>176</v>
      </c>
      <c r="G153" s="158" t="s">
        <v>176</v>
      </c>
      <c r="H153" s="158" t="s">
        <v>176</v>
      </c>
      <c r="I153" s="158" t="s">
        <v>176</v>
      </c>
      <c r="J153" s="158" t="s">
        <v>176</v>
      </c>
      <c r="K153" s="166">
        <v>7061931</v>
      </c>
      <c r="L153" s="158" t="s">
        <v>176</v>
      </c>
      <c r="M153" s="158" t="s">
        <v>176</v>
      </c>
      <c r="N153" s="175"/>
      <c r="O153" s="166" t="s">
        <v>399</v>
      </c>
      <c r="P153" s="160"/>
      <c r="R153" s="161">
        <f>P153</f>
        <v>0</v>
      </c>
      <c r="T153" s="160"/>
      <c r="V153" s="161">
        <f>T153</f>
        <v>0</v>
      </c>
    </row>
    <row r="154" spans="1:22" ht="15" hidden="1" customHeight="1">
      <c r="A154" s="153">
        <v>144</v>
      </c>
      <c r="B154" s="153">
        <f t="shared" si="58"/>
        <v>7</v>
      </c>
      <c r="C154" s="154">
        <f t="shared" si="59"/>
        <v>7061932</v>
      </c>
      <c r="F154" s="158" t="s">
        <v>176</v>
      </c>
      <c r="G154" s="158" t="s">
        <v>176</v>
      </c>
      <c r="H154" s="158" t="s">
        <v>176</v>
      </c>
      <c r="I154" s="158" t="s">
        <v>176</v>
      </c>
      <c r="J154" s="158" t="s">
        <v>176</v>
      </c>
      <c r="K154" s="166">
        <v>7061932</v>
      </c>
      <c r="L154" s="158" t="s">
        <v>176</v>
      </c>
      <c r="M154" s="158" t="s">
        <v>176</v>
      </c>
      <c r="N154" s="175"/>
      <c r="O154" s="166" t="s">
        <v>400</v>
      </c>
      <c r="P154" s="160"/>
      <c r="R154" s="161">
        <f>P154-R155-R156-R157-R158</f>
        <v>0</v>
      </c>
      <c r="T154" s="160"/>
      <c r="V154" s="161">
        <f>T154+V155+V156+V157+V158</f>
        <v>0</v>
      </c>
    </row>
    <row r="155" spans="1:22" ht="15" hidden="1" customHeight="1">
      <c r="A155" s="153">
        <v>145</v>
      </c>
      <c r="B155" s="153">
        <f t="shared" si="58"/>
        <v>8</v>
      </c>
      <c r="C155" s="154">
        <f t="shared" si="59"/>
        <v>70619321</v>
      </c>
      <c r="F155" s="158" t="s">
        <v>176</v>
      </c>
      <c r="G155" s="158" t="s">
        <v>176</v>
      </c>
      <c r="H155" s="158" t="s">
        <v>176</v>
      </c>
      <c r="I155" s="158" t="s">
        <v>176</v>
      </c>
      <c r="J155" s="158" t="s">
        <v>176</v>
      </c>
      <c r="K155" s="158" t="s">
        <v>176</v>
      </c>
      <c r="L155" s="167">
        <v>70619321</v>
      </c>
      <c r="M155" s="158" t="s">
        <v>176</v>
      </c>
      <c r="N155" s="175"/>
      <c r="O155" s="167" t="s">
        <v>401</v>
      </c>
      <c r="P155" s="160"/>
      <c r="R155" s="161">
        <f t="shared" ref="R155:R158" si="64">P155</f>
        <v>0</v>
      </c>
      <c r="T155" s="160"/>
      <c r="V155" s="161">
        <f t="shared" ref="V155:V158" si="65">T155</f>
        <v>0</v>
      </c>
    </row>
    <row r="156" spans="1:22" ht="15" hidden="1" customHeight="1">
      <c r="A156" s="153">
        <v>146</v>
      </c>
      <c r="B156" s="153">
        <f t="shared" si="58"/>
        <v>8</v>
      </c>
      <c r="C156" s="154">
        <f t="shared" si="59"/>
        <v>70619322</v>
      </c>
      <c r="F156" s="158" t="s">
        <v>176</v>
      </c>
      <c r="G156" s="158" t="s">
        <v>176</v>
      </c>
      <c r="H156" s="158" t="s">
        <v>176</v>
      </c>
      <c r="I156" s="158" t="s">
        <v>176</v>
      </c>
      <c r="J156" s="158" t="s">
        <v>176</v>
      </c>
      <c r="K156" s="158" t="s">
        <v>176</v>
      </c>
      <c r="L156" s="167">
        <v>70619322</v>
      </c>
      <c r="M156" s="158" t="s">
        <v>176</v>
      </c>
      <c r="N156" s="175"/>
      <c r="O156" s="167" t="s">
        <v>402</v>
      </c>
      <c r="P156" s="160"/>
      <c r="R156" s="161">
        <f t="shared" si="64"/>
        <v>0</v>
      </c>
      <c r="T156" s="160"/>
      <c r="V156" s="161">
        <f t="shared" si="65"/>
        <v>0</v>
      </c>
    </row>
    <row r="157" spans="1:22" ht="15" hidden="1" customHeight="1">
      <c r="A157" s="153">
        <v>147</v>
      </c>
      <c r="B157" s="153">
        <f t="shared" si="58"/>
        <v>8</v>
      </c>
      <c r="C157" s="154">
        <f t="shared" si="59"/>
        <v>70619323</v>
      </c>
      <c r="F157" s="158" t="s">
        <v>176</v>
      </c>
      <c r="G157" s="158" t="s">
        <v>176</v>
      </c>
      <c r="H157" s="158" t="s">
        <v>176</v>
      </c>
      <c r="I157" s="158" t="s">
        <v>176</v>
      </c>
      <c r="J157" s="158" t="s">
        <v>176</v>
      </c>
      <c r="K157" s="158" t="s">
        <v>176</v>
      </c>
      <c r="L157" s="167">
        <v>70619323</v>
      </c>
      <c r="M157" s="158" t="s">
        <v>176</v>
      </c>
      <c r="N157" s="175"/>
      <c r="O157" s="167" t="s">
        <v>1073</v>
      </c>
      <c r="P157" s="160"/>
      <c r="R157" s="161">
        <f t="shared" si="64"/>
        <v>0</v>
      </c>
      <c r="T157" s="160"/>
      <c r="V157" s="161">
        <f t="shared" si="65"/>
        <v>0</v>
      </c>
    </row>
    <row r="158" spans="1:22" ht="15" hidden="1" customHeight="1">
      <c r="A158" s="153">
        <v>148</v>
      </c>
      <c r="B158" s="153">
        <f t="shared" si="58"/>
        <v>8</v>
      </c>
      <c r="C158" s="154">
        <f t="shared" si="59"/>
        <v>70619328</v>
      </c>
      <c r="F158" s="158" t="s">
        <v>176</v>
      </c>
      <c r="G158" s="158" t="s">
        <v>176</v>
      </c>
      <c r="H158" s="158" t="s">
        <v>176</v>
      </c>
      <c r="I158" s="158" t="s">
        <v>176</v>
      </c>
      <c r="J158" s="158" t="s">
        <v>176</v>
      </c>
      <c r="K158" s="158" t="s">
        <v>176</v>
      </c>
      <c r="L158" s="167">
        <v>70619328</v>
      </c>
      <c r="M158" s="158" t="s">
        <v>176</v>
      </c>
      <c r="N158" s="175"/>
      <c r="O158" s="167" t="s">
        <v>403</v>
      </c>
      <c r="P158" s="160"/>
      <c r="R158" s="161">
        <f t="shared" si="64"/>
        <v>0</v>
      </c>
      <c r="T158" s="160"/>
      <c r="V158" s="161">
        <f t="shared" si="65"/>
        <v>0</v>
      </c>
    </row>
    <row r="159" spans="1:22" ht="15" hidden="1" customHeight="1">
      <c r="A159" s="153">
        <v>149</v>
      </c>
      <c r="B159" s="153">
        <f t="shared" si="58"/>
        <v>7</v>
      </c>
      <c r="C159" s="154">
        <f t="shared" si="59"/>
        <v>7061938</v>
      </c>
      <c r="F159" s="158" t="s">
        <v>176</v>
      </c>
      <c r="G159" s="158" t="s">
        <v>176</v>
      </c>
      <c r="H159" s="158" t="s">
        <v>176</v>
      </c>
      <c r="I159" s="158" t="s">
        <v>176</v>
      </c>
      <c r="J159" s="158" t="s">
        <v>176</v>
      </c>
      <c r="K159" s="166">
        <v>7061938</v>
      </c>
      <c r="L159" s="158" t="s">
        <v>176</v>
      </c>
      <c r="M159" s="158" t="s">
        <v>176</v>
      </c>
      <c r="N159" s="175"/>
      <c r="O159" s="166" t="s">
        <v>404</v>
      </c>
      <c r="P159" s="160"/>
      <c r="R159" s="161">
        <f>P159</f>
        <v>0</v>
      </c>
      <c r="T159" s="160"/>
      <c r="V159" s="161">
        <f>T159</f>
        <v>0</v>
      </c>
    </row>
    <row r="160" spans="1:22" ht="15" hidden="1" customHeight="1">
      <c r="A160" s="153">
        <v>150</v>
      </c>
      <c r="B160" s="153">
        <f t="shared" si="58"/>
        <v>6</v>
      </c>
      <c r="C160" s="154">
        <f t="shared" si="59"/>
        <v>706194</v>
      </c>
      <c r="F160" s="158" t="s">
        <v>176</v>
      </c>
      <c r="G160" s="158" t="s">
        <v>176</v>
      </c>
      <c r="H160" s="158" t="s">
        <v>176</v>
      </c>
      <c r="I160" s="158" t="s">
        <v>176</v>
      </c>
      <c r="J160" s="165">
        <v>706194</v>
      </c>
      <c r="K160" s="158" t="s">
        <v>176</v>
      </c>
      <c r="L160" s="158" t="s">
        <v>176</v>
      </c>
      <c r="M160" s="158" t="s">
        <v>176</v>
      </c>
      <c r="N160" s="175"/>
      <c r="O160" s="165" t="s">
        <v>405</v>
      </c>
      <c r="P160" s="160"/>
      <c r="R160" s="161">
        <f>P160</f>
        <v>0</v>
      </c>
      <c r="T160" s="160"/>
      <c r="V160" s="161">
        <f>T160</f>
        <v>0</v>
      </c>
    </row>
    <row r="161" spans="1:22" ht="15" hidden="1" customHeight="1">
      <c r="A161" s="153">
        <v>151</v>
      </c>
      <c r="B161" s="153">
        <f t="shared" si="58"/>
        <v>5</v>
      </c>
      <c r="C161" s="154">
        <f t="shared" si="59"/>
        <v>70620</v>
      </c>
      <c r="F161" s="158" t="s">
        <v>176</v>
      </c>
      <c r="G161" s="158" t="s">
        <v>176</v>
      </c>
      <c r="H161" s="158" t="s">
        <v>176</v>
      </c>
      <c r="I161" s="163">
        <v>70620</v>
      </c>
      <c r="J161" s="158" t="s">
        <v>176</v>
      </c>
      <c r="K161" s="158" t="s">
        <v>176</v>
      </c>
      <c r="L161" s="158" t="s">
        <v>176</v>
      </c>
      <c r="M161" s="158" t="s">
        <v>176</v>
      </c>
      <c r="N161" s="175"/>
      <c r="O161" s="163" t="s">
        <v>1074</v>
      </c>
      <c r="P161" s="160"/>
      <c r="R161" s="161">
        <f>P161</f>
        <v>0</v>
      </c>
      <c r="T161" s="160"/>
      <c r="V161" s="161">
        <f>T161</f>
        <v>0</v>
      </c>
    </row>
    <row r="162" spans="1:22" ht="15" hidden="1" customHeight="1">
      <c r="A162" s="153">
        <v>152</v>
      </c>
      <c r="B162" s="153">
        <f t="shared" si="58"/>
        <v>5</v>
      </c>
      <c r="C162" s="154">
        <f t="shared" si="59"/>
        <v>70698</v>
      </c>
      <c r="F162" s="158" t="s">
        <v>176</v>
      </c>
      <c r="G162" s="158" t="s">
        <v>176</v>
      </c>
      <c r="H162" s="158" t="s">
        <v>176</v>
      </c>
      <c r="I162" s="163">
        <v>70698</v>
      </c>
      <c r="J162" s="158" t="s">
        <v>176</v>
      </c>
      <c r="K162" s="158" t="s">
        <v>176</v>
      </c>
      <c r="L162" s="158" t="s">
        <v>176</v>
      </c>
      <c r="M162" s="158" t="s">
        <v>176</v>
      </c>
      <c r="N162" s="175"/>
      <c r="O162" s="163" t="s">
        <v>1075</v>
      </c>
      <c r="P162" s="160"/>
      <c r="R162" s="161">
        <f>P162-R163-R164-R165-R166-R167-R168</f>
        <v>0</v>
      </c>
      <c r="T162" s="160"/>
      <c r="V162" s="161">
        <f>T162+V163+V164+V165+V166+V167+V168</f>
        <v>0</v>
      </c>
    </row>
    <row r="163" spans="1:22" ht="15" hidden="1" customHeight="1">
      <c r="A163" s="153">
        <v>153</v>
      </c>
      <c r="B163" s="153">
        <f t="shared" si="58"/>
        <v>6</v>
      </c>
      <c r="C163" s="154">
        <f t="shared" si="59"/>
        <v>706981</v>
      </c>
      <c r="F163" s="158" t="s">
        <v>176</v>
      </c>
      <c r="G163" s="158" t="s">
        <v>176</v>
      </c>
      <c r="H163" s="158" t="s">
        <v>176</v>
      </c>
      <c r="I163" s="158" t="s">
        <v>176</v>
      </c>
      <c r="J163" s="165">
        <v>706981</v>
      </c>
      <c r="K163" s="158" t="s">
        <v>176</v>
      </c>
      <c r="L163" s="158" t="s">
        <v>176</v>
      </c>
      <c r="M163" s="158" t="s">
        <v>176</v>
      </c>
      <c r="N163" s="175" t="s">
        <v>1422</v>
      </c>
      <c r="O163" s="165" t="s">
        <v>1076</v>
      </c>
      <c r="P163" s="160"/>
      <c r="R163" s="161">
        <f t="shared" ref="R163:R168" si="66">P163</f>
        <v>0</v>
      </c>
      <c r="T163" s="160"/>
      <c r="V163" s="161">
        <f t="shared" ref="V163:V168" si="67">T163</f>
        <v>0</v>
      </c>
    </row>
    <row r="164" spans="1:22" ht="15" hidden="1" customHeight="1">
      <c r="A164" s="153">
        <v>154</v>
      </c>
      <c r="B164" s="153">
        <f t="shared" si="58"/>
        <v>6</v>
      </c>
      <c r="C164" s="154">
        <f t="shared" si="59"/>
        <v>706982</v>
      </c>
      <c r="F164" s="158" t="s">
        <v>176</v>
      </c>
      <c r="G164" s="158" t="s">
        <v>176</v>
      </c>
      <c r="H164" s="158" t="s">
        <v>176</v>
      </c>
      <c r="I164" s="158" t="s">
        <v>176</v>
      </c>
      <c r="J164" s="165">
        <v>706982</v>
      </c>
      <c r="K164" s="158" t="s">
        <v>176</v>
      </c>
      <c r="L164" s="158" t="s">
        <v>176</v>
      </c>
      <c r="M164" s="158" t="s">
        <v>176</v>
      </c>
      <c r="N164" s="175" t="s">
        <v>1422</v>
      </c>
      <c r="O164" s="165" t="s">
        <v>1077</v>
      </c>
      <c r="P164" s="160"/>
      <c r="R164" s="161">
        <f t="shared" si="66"/>
        <v>0</v>
      </c>
      <c r="T164" s="160"/>
      <c r="V164" s="161">
        <f t="shared" si="67"/>
        <v>0</v>
      </c>
    </row>
    <row r="165" spans="1:22" ht="15" hidden="1" customHeight="1">
      <c r="A165" s="153">
        <v>155</v>
      </c>
      <c r="B165" s="153">
        <f t="shared" si="58"/>
        <v>6</v>
      </c>
      <c r="C165" s="154">
        <f t="shared" si="59"/>
        <v>706983</v>
      </c>
      <c r="F165" s="158" t="s">
        <v>176</v>
      </c>
      <c r="G165" s="158" t="s">
        <v>176</v>
      </c>
      <c r="H165" s="158" t="s">
        <v>176</v>
      </c>
      <c r="I165" s="158" t="s">
        <v>176</v>
      </c>
      <c r="J165" s="165">
        <v>706983</v>
      </c>
      <c r="K165" s="158" t="s">
        <v>176</v>
      </c>
      <c r="L165" s="158" t="s">
        <v>176</v>
      </c>
      <c r="M165" s="158" t="s">
        <v>176</v>
      </c>
      <c r="N165" s="175" t="s">
        <v>1422</v>
      </c>
      <c r="O165" s="165" t="s">
        <v>1078</v>
      </c>
      <c r="P165" s="160"/>
      <c r="R165" s="161">
        <f t="shared" si="66"/>
        <v>0</v>
      </c>
      <c r="T165" s="160"/>
      <c r="V165" s="161">
        <f t="shared" si="67"/>
        <v>0</v>
      </c>
    </row>
    <row r="166" spans="1:22" ht="15" hidden="1" customHeight="1">
      <c r="A166" s="153">
        <v>156</v>
      </c>
      <c r="B166" s="153">
        <f t="shared" si="58"/>
        <v>6</v>
      </c>
      <c r="C166" s="154">
        <f t="shared" si="59"/>
        <v>706984</v>
      </c>
      <c r="F166" s="158" t="s">
        <v>176</v>
      </c>
      <c r="G166" s="158" t="s">
        <v>176</v>
      </c>
      <c r="H166" s="158" t="s">
        <v>176</v>
      </c>
      <c r="I166" s="158" t="s">
        <v>176</v>
      </c>
      <c r="J166" s="165">
        <v>706984</v>
      </c>
      <c r="K166" s="158" t="s">
        <v>176</v>
      </c>
      <c r="L166" s="158" t="s">
        <v>176</v>
      </c>
      <c r="M166" s="158" t="s">
        <v>176</v>
      </c>
      <c r="N166" s="175" t="s">
        <v>1422</v>
      </c>
      <c r="O166" s="165" t="s">
        <v>1079</v>
      </c>
      <c r="P166" s="160"/>
      <c r="R166" s="161">
        <f t="shared" si="66"/>
        <v>0</v>
      </c>
      <c r="T166" s="160"/>
      <c r="V166" s="161">
        <f t="shared" si="67"/>
        <v>0</v>
      </c>
    </row>
    <row r="167" spans="1:22" ht="15" hidden="1" customHeight="1">
      <c r="A167" s="153">
        <v>157</v>
      </c>
      <c r="B167" s="153">
        <f t="shared" si="58"/>
        <v>6</v>
      </c>
      <c r="C167" s="154">
        <f t="shared" si="59"/>
        <v>706985</v>
      </c>
      <c r="F167" s="158" t="s">
        <v>176</v>
      </c>
      <c r="G167" s="158" t="s">
        <v>176</v>
      </c>
      <c r="H167" s="158" t="s">
        <v>176</v>
      </c>
      <c r="I167" s="158" t="s">
        <v>176</v>
      </c>
      <c r="J167" s="165">
        <v>706985</v>
      </c>
      <c r="K167" s="158" t="s">
        <v>176</v>
      </c>
      <c r="L167" s="158" t="s">
        <v>176</v>
      </c>
      <c r="M167" s="158" t="s">
        <v>176</v>
      </c>
      <c r="N167" s="175" t="s">
        <v>1422</v>
      </c>
      <c r="O167" s="165" t="s">
        <v>1080</v>
      </c>
      <c r="P167" s="160"/>
      <c r="R167" s="161">
        <f t="shared" si="66"/>
        <v>0</v>
      </c>
      <c r="T167" s="160"/>
      <c r="V167" s="161">
        <f t="shared" si="67"/>
        <v>0</v>
      </c>
    </row>
    <row r="168" spans="1:22" ht="15" hidden="1" customHeight="1">
      <c r="A168" s="153">
        <v>158</v>
      </c>
      <c r="B168" s="153">
        <f t="shared" si="58"/>
        <v>6</v>
      </c>
      <c r="C168" s="154">
        <f t="shared" si="59"/>
        <v>706986</v>
      </c>
      <c r="F168" s="158" t="s">
        <v>176</v>
      </c>
      <c r="G168" s="158" t="s">
        <v>176</v>
      </c>
      <c r="H168" s="158" t="s">
        <v>176</v>
      </c>
      <c r="I168" s="158" t="s">
        <v>176</v>
      </c>
      <c r="J168" s="165">
        <v>706986</v>
      </c>
      <c r="K168" s="158" t="s">
        <v>176</v>
      </c>
      <c r="L168" s="158" t="s">
        <v>176</v>
      </c>
      <c r="M168" s="158" t="s">
        <v>176</v>
      </c>
      <c r="N168" s="175" t="s">
        <v>1422</v>
      </c>
      <c r="O168" s="165" t="s">
        <v>1081</v>
      </c>
      <c r="P168" s="160"/>
      <c r="R168" s="161">
        <f t="shared" si="66"/>
        <v>0</v>
      </c>
      <c r="T168" s="160"/>
      <c r="V168" s="161">
        <f t="shared" si="67"/>
        <v>0</v>
      </c>
    </row>
    <row r="169" spans="1:22" ht="15" hidden="1" customHeight="1">
      <c r="A169" s="153">
        <v>159</v>
      </c>
      <c r="B169" s="153">
        <f t="shared" si="58"/>
        <v>3</v>
      </c>
      <c r="C169" s="154">
        <f t="shared" si="59"/>
        <v>707</v>
      </c>
      <c r="F169" s="158" t="s">
        <v>176</v>
      </c>
      <c r="G169" s="159">
        <v>707</v>
      </c>
      <c r="H169" s="158" t="s">
        <v>176</v>
      </c>
      <c r="I169" s="158" t="s">
        <v>176</v>
      </c>
      <c r="J169" s="158" t="s">
        <v>176</v>
      </c>
      <c r="K169" s="158" t="s">
        <v>176</v>
      </c>
      <c r="L169" s="158" t="s">
        <v>176</v>
      </c>
      <c r="M169" s="158" t="s">
        <v>176</v>
      </c>
      <c r="N169" s="175"/>
      <c r="O169" s="159" t="s">
        <v>1082</v>
      </c>
      <c r="P169" s="160"/>
      <c r="R169" s="161">
        <f>P169-SUM(R170:R227)</f>
        <v>0</v>
      </c>
      <c r="T169" s="160"/>
      <c r="V169" s="161">
        <f>T169+V170+V175</f>
        <v>0</v>
      </c>
    </row>
    <row r="170" spans="1:22" ht="15" hidden="1" customHeight="1">
      <c r="A170" s="153">
        <v>160</v>
      </c>
      <c r="B170" s="153">
        <f t="shared" si="58"/>
        <v>4</v>
      </c>
      <c r="C170" s="154">
        <f t="shared" si="59"/>
        <v>7071</v>
      </c>
      <c r="F170" s="158" t="s">
        <v>176</v>
      </c>
      <c r="G170" s="158" t="s">
        <v>176</v>
      </c>
      <c r="H170" s="162">
        <v>7071</v>
      </c>
      <c r="I170" s="158" t="s">
        <v>176</v>
      </c>
      <c r="J170" s="158" t="s">
        <v>176</v>
      </c>
      <c r="K170" s="158" t="s">
        <v>176</v>
      </c>
      <c r="L170" s="158" t="s">
        <v>176</v>
      </c>
      <c r="M170" s="158" t="s">
        <v>176</v>
      </c>
      <c r="N170" s="175"/>
      <c r="O170" s="162" t="s">
        <v>1083</v>
      </c>
      <c r="P170" s="160"/>
      <c r="R170" s="161">
        <f>P170-R171-R172-R173-R174</f>
        <v>0</v>
      </c>
      <c r="T170" s="160"/>
      <c r="V170" s="161">
        <f>T170+V171+V172+V173+V174</f>
        <v>0</v>
      </c>
    </row>
    <row r="171" spans="1:22" ht="15" hidden="1" customHeight="1">
      <c r="A171" s="153">
        <v>161</v>
      </c>
      <c r="B171" s="153">
        <f t="shared" si="58"/>
        <v>5</v>
      </c>
      <c r="C171" s="154">
        <f t="shared" si="59"/>
        <v>70711</v>
      </c>
      <c r="F171" s="158" t="s">
        <v>176</v>
      </c>
      <c r="G171" s="158" t="s">
        <v>176</v>
      </c>
      <c r="H171" s="158" t="s">
        <v>176</v>
      </c>
      <c r="I171" s="163">
        <v>70711</v>
      </c>
      <c r="J171" s="158" t="s">
        <v>176</v>
      </c>
      <c r="K171" s="158" t="s">
        <v>176</v>
      </c>
      <c r="L171" s="158" t="s">
        <v>176</v>
      </c>
      <c r="M171" s="158" t="s">
        <v>176</v>
      </c>
      <c r="N171" s="175" t="s">
        <v>1422</v>
      </c>
      <c r="O171" s="163" t="s">
        <v>759</v>
      </c>
      <c r="P171" s="160"/>
      <c r="R171" s="161">
        <f>P171</f>
        <v>0</v>
      </c>
      <c r="T171" s="160"/>
      <c r="V171" s="161">
        <f>T171</f>
        <v>0</v>
      </c>
    </row>
    <row r="172" spans="1:22" ht="15" hidden="1" customHeight="1">
      <c r="A172" s="153">
        <v>162</v>
      </c>
      <c r="B172" s="153">
        <f t="shared" si="58"/>
        <v>5</v>
      </c>
      <c r="C172" s="154">
        <f t="shared" si="59"/>
        <v>70712</v>
      </c>
      <c r="F172" s="158" t="s">
        <v>176</v>
      </c>
      <c r="G172" s="158" t="s">
        <v>176</v>
      </c>
      <c r="H172" s="158" t="s">
        <v>176</v>
      </c>
      <c r="I172" s="163">
        <v>70712</v>
      </c>
      <c r="J172" s="158" t="s">
        <v>176</v>
      </c>
      <c r="K172" s="158" t="s">
        <v>176</v>
      </c>
      <c r="L172" s="158" t="s">
        <v>176</v>
      </c>
      <c r="M172" s="158" t="s">
        <v>176</v>
      </c>
      <c r="N172" s="175" t="s">
        <v>1422</v>
      </c>
      <c r="O172" s="163" t="s">
        <v>978</v>
      </c>
      <c r="P172" s="160"/>
      <c r="R172" s="161">
        <f t="shared" ref="R172:R174" si="68">P172</f>
        <v>0</v>
      </c>
      <c r="T172" s="160"/>
      <c r="V172" s="161">
        <f t="shared" ref="V172:V174" si="69">T172</f>
        <v>0</v>
      </c>
    </row>
    <row r="173" spans="1:22" ht="15" hidden="1" customHeight="1">
      <c r="A173" s="153">
        <v>163</v>
      </c>
      <c r="B173" s="153">
        <f t="shared" si="58"/>
        <v>5</v>
      </c>
      <c r="C173" s="154">
        <f t="shared" si="59"/>
        <v>70713</v>
      </c>
      <c r="F173" s="158" t="s">
        <v>176</v>
      </c>
      <c r="G173" s="158" t="s">
        <v>176</v>
      </c>
      <c r="H173" s="158" t="s">
        <v>176</v>
      </c>
      <c r="I173" s="163">
        <v>70713</v>
      </c>
      <c r="J173" s="158" t="s">
        <v>176</v>
      </c>
      <c r="K173" s="158" t="s">
        <v>176</v>
      </c>
      <c r="L173" s="158" t="s">
        <v>176</v>
      </c>
      <c r="M173" s="158" t="s">
        <v>176</v>
      </c>
      <c r="N173" s="175" t="s">
        <v>1422</v>
      </c>
      <c r="O173" s="163" t="s">
        <v>1084</v>
      </c>
      <c r="P173" s="160"/>
      <c r="R173" s="161">
        <f t="shared" si="68"/>
        <v>0</v>
      </c>
      <c r="T173" s="160"/>
      <c r="V173" s="161">
        <f t="shared" si="69"/>
        <v>0</v>
      </c>
    </row>
    <row r="174" spans="1:22" ht="15" hidden="1" customHeight="1">
      <c r="A174" s="153">
        <v>164</v>
      </c>
      <c r="B174" s="153">
        <f t="shared" si="58"/>
        <v>5</v>
      </c>
      <c r="C174" s="154">
        <f t="shared" si="59"/>
        <v>70714</v>
      </c>
      <c r="F174" s="158" t="s">
        <v>176</v>
      </c>
      <c r="G174" s="158" t="s">
        <v>176</v>
      </c>
      <c r="H174" s="158" t="s">
        <v>176</v>
      </c>
      <c r="I174" s="163">
        <v>70714</v>
      </c>
      <c r="J174" s="158" t="s">
        <v>176</v>
      </c>
      <c r="K174" s="158" t="s">
        <v>176</v>
      </c>
      <c r="L174" s="158" t="s">
        <v>176</v>
      </c>
      <c r="M174" s="158" t="s">
        <v>176</v>
      </c>
      <c r="N174" s="175" t="s">
        <v>1422</v>
      </c>
      <c r="O174" s="163" t="s">
        <v>1085</v>
      </c>
      <c r="P174" s="160"/>
      <c r="R174" s="161">
        <f t="shared" si="68"/>
        <v>0</v>
      </c>
      <c r="T174" s="160"/>
      <c r="V174" s="161">
        <f t="shared" si="69"/>
        <v>0</v>
      </c>
    </row>
    <row r="175" spans="1:22" ht="15" hidden="1" customHeight="1">
      <c r="A175" s="153">
        <v>165</v>
      </c>
      <c r="B175" s="153">
        <f t="shared" si="58"/>
        <v>4</v>
      </c>
      <c r="C175" s="154">
        <f t="shared" si="59"/>
        <v>7072</v>
      </c>
      <c r="F175" s="158" t="s">
        <v>176</v>
      </c>
      <c r="G175" s="158" t="s">
        <v>176</v>
      </c>
      <c r="H175" s="162">
        <v>7072</v>
      </c>
      <c r="I175" s="158" t="s">
        <v>176</v>
      </c>
      <c r="J175" s="158" t="s">
        <v>176</v>
      </c>
      <c r="K175" s="158" t="s">
        <v>176</v>
      </c>
      <c r="L175" s="158" t="s">
        <v>176</v>
      </c>
      <c r="M175" s="158" t="s">
        <v>176</v>
      </c>
      <c r="N175" s="175"/>
      <c r="O175" s="162" t="s">
        <v>1086</v>
      </c>
      <c r="P175" s="160"/>
      <c r="R175" s="161">
        <f>P175-SUM(R176:R227)</f>
        <v>0</v>
      </c>
      <c r="T175" s="160"/>
      <c r="V175" s="161">
        <f>T175+V176+V181+V189+V194+V199+V224+V227</f>
        <v>0</v>
      </c>
    </row>
    <row r="176" spans="1:22" ht="15" hidden="1" customHeight="1">
      <c r="A176" s="153">
        <v>166</v>
      </c>
      <c r="B176" s="153">
        <f t="shared" si="58"/>
        <v>5</v>
      </c>
      <c r="C176" s="154">
        <f t="shared" si="59"/>
        <v>70721</v>
      </c>
      <c r="F176" s="158" t="s">
        <v>176</v>
      </c>
      <c r="G176" s="158" t="s">
        <v>176</v>
      </c>
      <c r="H176" s="158" t="s">
        <v>176</v>
      </c>
      <c r="I176" s="163">
        <v>70721</v>
      </c>
      <c r="J176" s="158" t="s">
        <v>176</v>
      </c>
      <c r="K176" s="158" t="s">
        <v>176</v>
      </c>
      <c r="L176" s="158" t="s">
        <v>176</v>
      </c>
      <c r="M176" s="158" t="s">
        <v>176</v>
      </c>
      <c r="N176" s="175" t="s">
        <v>1422</v>
      </c>
      <c r="O176" s="163" t="s">
        <v>1087</v>
      </c>
      <c r="P176" s="160"/>
      <c r="R176" s="161">
        <f>P176-R177-R178-R179-R180</f>
        <v>0</v>
      </c>
      <c r="T176" s="160"/>
      <c r="V176" s="161">
        <f>T176+V177+V178+V179+V180</f>
        <v>0</v>
      </c>
    </row>
    <row r="177" spans="1:22" ht="15" hidden="1" customHeight="1">
      <c r="A177" s="153">
        <v>167</v>
      </c>
      <c r="B177" s="153">
        <f t="shared" si="58"/>
        <v>6</v>
      </c>
      <c r="C177" s="154">
        <f t="shared" si="59"/>
        <v>707211</v>
      </c>
      <c r="F177" s="158" t="s">
        <v>176</v>
      </c>
      <c r="G177" s="158" t="s">
        <v>176</v>
      </c>
      <c r="H177" s="158" t="s">
        <v>176</v>
      </c>
      <c r="I177" s="158" t="s">
        <v>176</v>
      </c>
      <c r="J177" s="165">
        <v>707211</v>
      </c>
      <c r="K177" s="158" t="s">
        <v>176</v>
      </c>
      <c r="L177" s="158" t="s">
        <v>176</v>
      </c>
      <c r="M177" s="158" t="s">
        <v>176</v>
      </c>
      <c r="N177" s="175" t="s">
        <v>1422</v>
      </c>
      <c r="O177" s="165" t="s">
        <v>1088</v>
      </c>
      <c r="P177" s="160"/>
      <c r="R177" s="161">
        <f t="shared" ref="R177:R180" si="70">P177</f>
        <v>0</v>
      </c>
      <c r="T177" s="160"/>
      <c r="V177" s="161">
        <f t="shared" ref="V177:V180" si="71">T177</f>
        <v>0</v>
      </c>
    </row>
    <row r="178" spans="1:22" ht="15" hidden="1" customHeight="1">
      <c r="A178" s="153">
        <v>168</v>
      </c>
      <c r="B178" s="153">
        <f t="shared" si="58"/>
        <v>6</v>
      </c>
      <c r="C178" s="154">
        <f t="shared" si="59"/>
        <v>707212</v>
      </c>
      <c r="F178" s="158" t="s">
        <v>176</v>
      </c>
      <c r="G178" s="158" t="s">
        <v>176</v>
      </c>
      <c r="H178" s="158" t="s">
        <v>176</v>
      </c>
      <c r="I178" s="158" t="s">
        <v>176</v>
      </c>
      <c r="J178" s="165">
        <v>707212</v>
      </c>
      <c r="K178" s="158" t="s">
        <v>176</v>
      </c>
      <c r="L178" s="158" t="s">
        <v>176</v>
      </c>
      <c r="M178" s="158" t="s">
        <v>176</v>
      </c>
      <c r="N178" s="175" t="s">
        <v>1422</v>
      </c>
      <c r="O178" s="165" t="s">
        <v>1089</v>
      </c>
      <c r="P178" s="160"/>
      <c r="R178" s="161">
        <f t="shared" si="70"/>
        <v>0</v>
      </c>
      <c r="T178" s="160"/>
      <c r="V178" s="161">
        <f t="shared" si="71"/>
        <v>0</v>
      </c>
    </row>
    <row r="179" spans="1:22" ht="15" hidden="1" customHeight="1">
      <c r="A179" s="153">
        <v>169</v>
      </c>
      <c r="B179" s="153">
        <f t="shared" si="58"/>
        <v>6</v>
      </c>
      <c r="C179" s="154">
        <f t="shared" si="59"/>
        <v>707213</v>
      </c>
      <c r="F179" s="158" t="s">
        <v>176</v>
      </c>
      <c r="G179" s="158" t="s">
        <v>176</v>
      </c>
      <c r="H179" s="158" t="s">
        <v>176</v>
      </c>
      <c r="I179" s="158" t="s">
        <v>176</v>
      </c>
      <c r="J179" s="165">
        <v>707213</v>
      </c>
      <c r="K179" s="158" t="s">
        <v>176</v>
      </c>
      <c r="L179" s="158" t="s">
        <v>176</v>
      </c>
      <c r="M179" s="158" t="s">
        <v>176</v>
      </c>
      <c r="N179" s="175" t="s">
        <v>1422</v>
      </c>
      <c r="O179" s="165" t="s">
        <v>1090</v>
      </c>
      <c r="P179" s="160"/>
      <c r="R179" s="161">
        <f t="shared" si="70"/>
        <v>0</v>
      </c>
      <c r="T179" s="160"/>
      <c r="V179" s="161">
        <f t="shared" si="71"/>
        <v>0</v>
      </c>
    </row>
    <row r="180" spans="1:22" ht="15" hidden="1" customHeight="1">
      <c r="A180" s="153">
        <v>170</v>
      </c>
      <c r="B180" s="153">
        <f t="shared" si="58"/>
        <v>6</v>
      </c>
      <c r="C180" s="154">
        <f t="shared" si="59"/>
        <v>707218</v>
      </c>
      <c r="F180" s="158" t="s">
        <v>176</v>
      </c>
      <c r="G180" s="158" t="s">
        <v>176</v>
      </c>
      <c r="H180" s="158" t="s">
        <v>176</v>
      </c>
      <c r="I180" s="158" t="s">
        <v>176</v>
      </c>
      <c r="J180" s="165">
        <v>707218</v>
      </c>
      <c r="K180" s="158" t="s">
        <v>176</v>
      </c>
      <c r="L180" s="158" t="s">
        <v>176</v>
      </c>
      <c r="M180" s="158" t="s">
        <v>176</v>
      </c>
      <c r="N180" s="175" t="s">
        <v>1422</v>
      </c>
      <c r="O180" s="165" t="s">
        <v>1091</v>
      </c>
      <c r="P180" s="160"/>
      <c r="R180" s="161">
        <f t="shared" si="70"/>
        <v>0</v>
      </c>
      <c r="T180" s="160"/>
      <c r="V180" s="161">
        <f t="shared" si="71"/>
        <v>0</v>
      </c>
    </row>
    <row r="181" spans="1:22" ht="15" hidden="1" customHeight="1">
      <c r="A181" s="153">
        <v>171</v>
      </c>
      <c r="B181" s="153">
        <f t="shared" si="58"/>
        <v>5</v>
      </c>
      <c r="C181" s="154">
        <f t="shared" si="59"/>
        <v>70722</v>
      </c>
      <c r="F181" s="158" t="s">
        <v>176</v>
      </c>
      <c r="G181" s="158" t="s">
        <v>176</v>
      </c>
      <c r="H181" s="158" t="s">
        <v>176</v>
      </c>
      <c r="I181" s="163">
        <v>70722</v>
      </c>
      <c r="J181" s="158" t="s">
        <v>176</v>
      </c>
      <c r="K181" s="158" t="s">
        <v>176</v>
      </c>
      <c r="L181" s="158" t="s">
        <v>176</v>
      </c>
      <c r="M181" s="158" t="s">
        <v>176</v>
      </c>
      <c r="N181" s="175" t="s">
        <v>1422</v>
      </c>
      <c r="O181" s="163" t="s">
        <v>1092</v>
      </c>
      <c r="P181" s="160"/>
      <c r="R181" s="161">
        <f>P181-R182-R183-R184-R185-R186-R187-R188</f>
        <v>0</v>
      </c>
      <c r="T181" s="160"/>
      <c r="V181" s="161">
        <f>T181+V182+V183+V184+V185+V186+V187+V188</f>
        <v>0</v>
      </c>
    </row>
    <row r="182" spans="1:22" ht="15" hidden="1" customHeight="1">
      <c r="A182" s="153">
        <v>172</v>
      </c>
      <c r="B182" s="153">
        <f t="shared" si="58"/>
        <v>6</v>
      </c>
      <c r="C182" s="154">
        <f t="shared" si="59"/>
        <v>707221</v>
      </c>
      <c r="F182" s="158" t="s">
        <v>176</v>
      </c>
      <c r="G182" s="158" t="s">
        <v>176</v>
      </c>
      <c r="H182" s="158" t="s">
        <v>176</v>
      </c>
      <c r="I182" s="158" t="s">
        <v>176</v>
      </c>
      <c r="J182" s="165">
        <v>707221</v>
      </c>
      <c r="K182" s="158" t="s">
        <v>176</v>
      </c>
      <c r="L182" s="158" t="s">
        <v>176</v>
      </c>
      <c r="M182" s="158" t="s">
        <v>176</v>
      </c>
      <c r="N182" s="175" t="s">
        <v>1422</v>
      </c>
      <c r="O182" s="165" t="s">
        <v>1093</v>
      </c>
      <c r="P182" s="160"/>
      <c r="R182" s="161">
        <f t="shared" ref="R182:R188" si="72">P182</f>
        <v>0</v>
      </c>
      <c r="T182" s="160"/>
      <c r="V182" s="161">
        <f t="shared" ref="V182:V188" si="73">T182</f>
        <v>0</v>
      </c>
    </row>
    <row r="183" spans="1:22" ht="15" hidden="1" customHeight="1">
      <c r="A183" s="153">
        <v>173</v>
      </c>
      <c r="B183" s="153">
        <f t="shared" si="58"/>
        <v>6</v>
      </c>
      <c r="C183" s="154">
        <f t="shared" si="59"/>
        <v>707222</v>
      </c>
      <c r="F183" s="158" t="s">
        <v>176</v>
      </c>
      <c r="G183" s="158" t="s">
        <v>176</v>
      </c>
      <c r="H183" s="158" t="s">
        <v>176</v>
      </c>
      <c r="I183" s="158" t="s">
        <v>176</v>
      </c>
      <c r="J183" s="165">
        <v>707222</v>
      </c>
      <c r="K183" s="158" t="s">
        <v>176</v>
      </c>
      <c r="L183" s="158" t="s">
        <v>176</v>
      </c>
      <c r="M183" s="158" t="s">
        <v>176</v>
      </c>
      <c r="N183" s="175" t="s">
        <v>1422</v>
      </c>
      <c r="O183" s="165" t="s">
        <v>1094</v>
      </c>
      <c r="P183" s="160"/>
      <c r="R183" s="161">
        <f t="shared" si="72"/>
        <v>0</v>
      </c>
      <c r="T183" s="160"/>
      <c r="V183" s="161">
        <f t="shared" si="73"/>
        <v>0</v>
      </c>
    </row>
    <row r="184" spans="1:22" ht="15" hidden="1" customHeight="1">
      <c r="A184" s="153">
        <v>174</v>
      </c>
      <c r="B184" s="153">
        <f t="shared" si="58"/>
        <v>6</v>
      </c>
      <c r="C184" s="154">
        <f t="shared" si="59"/>
        <v>707223</v>
      </c>
      <c r="F184" s="158" t="s">
        <v>176</v>
      </c>
      <c r="G184" s="158" t="s">
        <v>176</v>
      </c>
      <c r="H184" s="158" t="s">
        <v>176</v>
      </c>
      <c r="I184" s="158" t="s">
        <v>176</v>
      </c>
      <c r="J184" s="165">
        <v>707223</v>
      </c>
      <c r="K184" s="158" t="s">
        <v>176</v>
      </c>
      <c r="L184" s="158" t="s">
        <v>176</v>
      </c>
      <c r="M184" s="158" t="s">
        <v>176</v>
      </c>
      <c r="N184" s="175" t="s">
        <v>1422</v>
      </c>
      <c r="O184" s="165" t="s">
        <v>1095</v>
      </c>
      <c r="P184" s="160"/>
      <c r="R184" s="161">
        <f t="shared" si="72"/>
        <v>0</v>
      </c>
      <c r="T184" s="160"/>
      <c r="V184" s="161">
        <f t="shared" si="73"/>
        <v>0</v>
      </c>
    </row>
    <row r="185" spans="1:22" ht="15" hidden="1" customHeight="1">
      <c r="A185" s="153">
        <v>175</v>
      </c>
      <c r="B185" s="153">
        <f t="shared" si="58"/>
        <v>6</v>
      </c>
      <c r="C185" s="154">
        <f t="shared" si="59"/>
        <v>707224</v>
      </c>
      <c r="F185" s="158" t="s">
        <v>176</v>
      </c>
      <c r="G185" s="158" t="s">
        <v>176</v>
      </c>
      <c r="H185" s="158" t="s">
        <v>176</v>
      </c>
      <c r="I185" s="158" t="s">
        <v>176</v>
      </c>
      <c r="J185" s="165">
        <v>707224</v>
      </c>
      <c r="K185" s="158" t="s">
        <v>176</v>
      </c>
      <c r="L185" s="158" t="s">
        <v>176</v>
      </c>
      <c r="M185" s="158" t="s">
        <v>176</v>
      </c>
      <c r="N185" s="175" t="s">
        <v>1422</v>
      </c>
      <c r="O185" s="165" t="s">
        <v>1096</v>
      </c>
      <c r="P185" s="160"/>
      <c r="R185" s="161">
        <f t="shared" si="72"/>
        <v>0</v>
      </c>
      <c r="T185" s="160"/>
      <c r="V185" s="161">
        <f t="shared" si="73"/>
        <v>0</v>
      </c>
    </row>
    <row r="186" spans="1:22" ht="15" hidden="1" customHeight="1">
      <c r="A186" s="153">
        <v>176</v>
      </c>
      <c r="B186" s="153">
        <f t="shared" si="58"/>
        <v>6</v>
      </c>
      <c r="C186" s="154">
        <f t="shared" si="59"/>
        <v>707225</v>
      </c>
      <c r="F186" s="158" t="s">
        <v>176</v>
      </c>
      <c r="G186" s="158" t="s">
        <v>176</v>
      </c>
      <c r="H186" s="158" t="s">
        <v>176</v>
      </c>
      <c r="I186" s="158" t="s">
        <v>176</v>
      </c>
      <c r="J186" s="165">
        <v>707225</v>
      </c>
      <c r="K186" s="158" t="s">
        <v>176</v>
      </c>
      <c r="L186" s="158" t="s">
        <v>176</v>
      </c>
      <c r="M186" s="158" t="s">
        <v>176</v>
      </c>
      <c r="N186" s="175" t="s">
        <v>1422</v>
      </c>
      <c r="O186" s="165" t="s">
        <v>1097</v>
      </c>
      <c r="P186" s="160"/>
      <c r="R186" s="161">
        <f t="shared" si="72"/>
        <v>0</v>
      </c>
      <c r="T186" s="160"/>
      <c r="V186" s="161">
        <f t="shared" si="73"/>
        <v>0</v>
      </c>
    </row>
    <row r="187" spans="1:22" ht="15" hidden="1" customHeight="1">
      <c r="A187" s="153">
        <v>177</v>
      </c>
      <c r="B187" s="153">
        <f t="shared" si="58"/>
        <v>6</v>
      </c>
      <c r="C187" s="154">
        <f t="shared" si="59"/>
        <v>707226</v>
      </c>
      <c r="F187" s="158" t="s">
        <v>176</v>
      </c>
      <c r="G187" s="158" t="s">
        <v>176</v>
      </c>
      <c r="H187" s="158" t="s">
        <v>176</v>
      </c>
      <c r="I187" s="158" t="s">
        <v>176</v>
      </c>
      <c r="J187" s="165">
        <v>707226</v>
      </c>
      <c r="K187" s="158" t="s">
        <v>176</v>
      </c>
      <c r="L187" s="158" t="s">
        <v>176</v>
      </c>
      <c r="M187" s="158" t="s">
        <v>176</v>
      </c>
      <c r="N187" s="175" t="s">
        <v>1422</v>
      </c>
      <c r="O187" s="165" t="s">
        <v>1098</v>
      </c>
      <c r="P187" s="160"/>
      <c r="R187" s="161">
        <f t="shared" si="72"/>
        <v>0</v>
      </c>
      <c r="T187" s="160"/>
      <c r="V187" s="161">
        <f t="shared" si="73"/>
        <v>0</v>
      </c>
    </row>
    <row r="188" spans="1:22" ht="15" hidden="1" customHeight="1">
      <c r="A188" s="153">
        <v>178</v>
      </c>
      <c r="B188" s="153">
        <f t="shared" si="58"/>
        <v>6</v>
      </c>
      <c r="C188" s="154">
        <f t="shared" si="59"/>
        <v>707228</v>
      </c>
      <c r="F188" s="158" t="s">
        <v>176</v>
      </c>
      <c r="G188" s="158" t="s">
        <v>176</v>
      </c>
      <c r="H188" s="158" t="s">
        <v>176</v>
      </c>
      <c r="I188" s="158" t="s">
        <v>176</v>
      </c>
      <c r="J188" s="165">
        <v>707228</v>
      </c>
      <c r="K188" s="158" t="s">
        <v>176</v>
      </c>
      <c r="L188" s="158" t="s">
        <v>176</v>
      </c>
      <c r="M188" s="158" t="s">
        <v>176</v>
      </c>
      <c r="N188" s="175" t="s">
        <v>1422</v>
      </c>
      <c r="O188" s="165" t="s">
        <v>1099</v>
      </c>
      <c r="P188" s="160"/>
      <c r="R188" s="161">
        <f t="shared" si="72"/>
        <v>0</v>
      </c>
      <c r="T188" s="160"/>
      <c r="V188" s="161">
        <f t="shared" si="73"/>
        <v>0</v>
      </c>
    </row>
    <row r="189" spans="1:22" ht="15" hidden="1" customHeight="1">
      <c r="A189" s="153">
        <v>179</v>
      </c>
      <c r="B189" s="153">
        <f t="shared" si="58"/>
        <v>5</v>
      </c>
      <c r="C189" s="154">
        <f t="shared" si="59"/>
        <v>70723</v>
      </c>
      <c r="F189" s="158" t="s">
        <v>176</v>
      </c>
      <c r="G189" s="158" t="s">
        <v>176</v>
      </c>
      <c r="H189" s="158" t="s">
        <v>176</v>
      </c>
      <c r="I189" s="163">
        <v>70723</v>
      </c>
      <c r="J189" s="158" t="s">
        <v>176</v>
      </c>
      <c r="K189" s="158" t="s">
        <v>176</v>
      </c>
      <c r="L189" s="158" t="s">
        <v>176</v>
      </c>
      <c r="M189" s="158" t="s">
        <v>176</v>
      </c>
      <c r="N189" s="175" t="s">
        <v>1422</v>
      </c>
      <c r="O189" s="163" t="s">
        <v>1100</v>
      </c>
      <c r="P189" s="160"/>
      <c r="R189" s="161">
        <f>P189-R190-R191-R192-R193</f>
        <v>0</v>
      </c>
      <c r="T189" s="160"/>
      <c r="V189" s="161">
        <f>T189+V190+V191+V192+V193</f>
        <v>0</v>
      </c>
    </row>
    <row r="190" spans="1:22" ht="15" hidden="1" customHeight="1">
      <c r="A190" s="153">
        <v>180</v>
      </c>
      <c r="B190" s="153">
        <f t="shared" si="58"/>
        <v>6</v>
      </c>
      <c r="C190" s="154">
        <f t="shared" si="59"/>
        <v>707231</v>
      </c>
      <c r="F190" s="158" t="s">
        <v>176</v>
      </c>
      <c r="G190" s="158" t="s">
        <v>176</v>
      </c>
      <c r="H190" s="158" t="s">
        <v>176</v>
      </c>
      <c r="I190" s="158" t="s">
        <v>176</v>
      </c>
      <c r="J190" s="165">
        <v>707231</v>
      </c>
      <c r="K190" s="158" t="s">
        <v>176</v>
      </c>
      <c r="L190" s="158" t="s">
        <v>176</v>
      </c>
      <c r="M190" s="158" t="s">
        <v>176</v>
      </c>
      <c r="N190" s="175" t="s">
        <v>1422</v>
      </c>
      <c r="O190" s="165" t="s">
        <v>1101</v>
      </c>
      <c r="P190" s="160"/>
      <c r="R190" s="161">
        <f t="shared" ref="R190:R193" si="74">P190</f>
        <v>0</v>
      </c>
      <c r="T190" s="160"/>
      <c r="V190" s="161">
        <f t="shared" ref="V190:V193" si="75">T190</f>
        <v>0</v>
      </c>
    </row>
    <row r="191" spans="1:22" ht="15" hidden="1" customHeight="1">
      <c r="A191" s="153">
        <v>181</v>
      </c>
      <c r="B191" s="153">
        <f t="shared" si="58"/>
        <v>6</v>
      </c>
      <c r="C191" s="154">
        <f t="shared" si="59"/>
        <v>707232</v>
      </c>
      <c r="F191" s="158" t="s">
        <v>176</v>
      </c>
      <c r="G191" s="158" t="s">
        <v>176</v>
      </c>
      <c r="H191" s="158" t="s">
        <v>176</v>
      </c>
      <c r="I191" s="158" t="s">
        <v>176</v>
      </c>
      <c r="J191" s="165">
        <v>707232</v>
      </c>
      <c r="K191" s="158" t="s">
        <v>176</v>
      </c>
      <c r="L191" s="158" t="s">
        <v>176</v>
      </c>
      <c r="M191" s="158" t="s">
        <v>176</v>
      </c>
      <c r="N191" s="175" t="s">
        <v>1422</v>
      </c>
      <c r="O191" s="165" t="s">
        <v>1102</v>
      </c>
      <c r="P191" s="160"/>
      <c r="R191" s="161">
        <f t="shared" si="74"/>
        <v>0</v>
      </c>
      <c r="T191" s="160"/>
      <c r="V191" s="161">
        <f t="shared" si="75"/>
        <v>0</v>
      </c>
    </row>
    <row r="192" spans="1:22" ht="15" hidden="1" customHeight="1">
      <c r="A192" s="153">
        <v>182</v>
      </c>
      <c r="B192" s="153">
        <f t="shared" si="58"/>
        <v>6</v>
      </c>
      <c r="C192" s="154">
        <f t="shared" si="59"/>
        <v>707233</v>
      </c>
      <c r="F192" s="158" t="s">
        <v>176</v>
      </c>
      <c r="G192" s="158" t="s">
        <v>176</v>
      </c>
      <c r="H192" s="158" t="s">
        <v>176</v>
      </c>
      <c r="I192" s="158" t="s">
        <v>176</v>
      </c>
      <c r="J192" s="165">
        <v>707233</v>
      </c>
      <c r="K192" s="158" t="s">
        <v>176</v>
      </c>
      <c r="L192" s="158" t="s">
        <v>176</v>
      </c>
      <c r="M192" s="158" t="s">
        <v>176</v>
      </c>
      <c r="N192" s="175" t="s">
        <v>1422</v>
      </c>
      <c r="O192" s="165" t="s">
        <v>1103</v>
      </c>
      <c r="P192" s="160"/>
      <c r="R192" s="161">
        <f t="shared" si="74"/>
        <v>0</v>
      </c>
      <c r="T192" s="160"/>
      <c r="V192" s="161">
        <f t="shared" si="75"/>
        <v>0</v>
      </c>
    </row>
    <row r="193" spans="1:22" ht="15" hidden="1" customHeight="1">
      <c r="A193" s="153">
        <v>183</v>
      </c>
      <c r="B193" s="153">
        <f t="shared" si="58"/>
        <v>6</v>
      </c>
      <c r="C193" s="154">
        <f t="shared" si="59"/>
        <v>707238</v>
      </c>
      <c r="F193" s="158" t="s">
        <v>176</v>
      </c>
      <c r="G193" s="158" t="s">
        <v>176</v>
      </c>
      <c r="H193" s="158" t="s">
        <v>176</v>
      </c>
      <c r="I193" s="158" t="s">
        <v>176</v>
      </c>
      <c r="J193" s="165">
        <v>707238</v>
      </c>
      <c r="K193" s="158" t="s">
        <v>176</v>
      </c>
      <c r="L193" s="158" t="s">
        <v>176</v>
      </c>
      <c r="M193" s="158" t="s">
        <v>176</v>
      </c>
      <c r="N193" s="175" t="s">
        <v>1422</v>
      </c>
      <c r="O193" s="165" t="s">
        <v>1104</v>
      </c>
      <c r="P193" s="160"/>
      <c r="R193" s="161">
        <f t="shared" si="74"/>
        <v>0</v>
      </c>
      <c r="T193" s="160"/>
      <c r="V193" s="161">
        <f t="shared" si="75"/>
        <v>0</v>
      </c>
    </row>
    <row r="194" spans="1:22" ht="15" hidden="1" customHeight="1">
      <c r="A194" s="153">
        <v>184</v>
      </c>
      <c r="B194" s="153">
        <f t="shared" si="58"/>
        <v>5</v>
      </c>
      <c r="C194" s="154">
        <f t="shared" si="59"/>
        <v>70724</v>
      </c>
      <c r="F194" s="158" t="s">
        <v>176</v>
      </c>
      <c r="G194" s="158" t="s">
        <v>176</v>
      </c>
      <c r="H194" s="158" t="s">
        <v>176</v>
      </c>
      <c r="I194" s="163">
        <v>70724</v>
      </c>
      <c r="J194" s="158" t="s">
        <v>176</v>
      </c>
      <c r="K194" s="158" t="s">
        <v>176</v>
      </c>
      <c r="L194" s="158" t="s">
        <v>176</v>
      </c>
      <c r="M194" s="158" t="s">
        <v>176</v>
      </c>
      <c r="N194" s="175" t="s">
        <v>1422</v>
      </c>
      <c r="O194" s="163" t="s">
        <v>1105</v>
      </c>
      <c r="P194" s="160"/>
      <c r="R194" s="161">
        <f>P194-R195-R196-R197-R198</f>
        <v>0</v>
      </c>
      <c r="T194" s="160"/>
      <c r="V194" s="161">
        <f>T194+V195+V196+V197+V198</f>
        <v>0</v>
      </c>
    </row>
    <row r="195" spans="1:22" ht="15" hidden="1" customHeight="1">
      <c r="A195" s="153">
        <v>185</v>
      </c>
      <c r="B195" s="153">
        <f t="shared" si="58"/>
        <v>6</v>
      </c>
      <c r="C195" s="154">
        <f t="shared" si="59"/>
        <v>707241</v>
      </c>
      <c r="F195" s="158" t="s">
        <v>176</v>
      </c>
      <c r="G195" s="158" t="s">
        <v>176</v>
      </c>
      <c r="H195" s="158" t="s">
        <v>176</v>
      </c>
      <c r="I195" s="158" t="s">
        <v>176</v>
      </c>
      <c r="J195" s="165">
        <v>707241</v>
      </c>
      <c r="K195" s="158" t="s">
        <v>176</v>
      </c>
      <c r="L195" s="158" t="s">
        <v>176</v>
      </c>
      <c r="M195" s="158" t="s">
        <v>176</v>
      </c>
      <c r="N195" s="175" t="s">
        <v>1422</v>
      </c>
      <c r="O195" s="165" t="s">
        <v>1106</v>
      </c>
      <c r="P195" s="160"/>
      <c r="R195" s="161">
        <f t="shared" ref="R195:R198" si="76">P195</f>
        <v>0</v>
      </c>
      <c r="T195" s="160"/>
      <c r="V195" s="161">
        <f t="shared" ref="V195:V198" si="77">T195</f>
        <v>0</v>
      </c>
    </row>
    <row r="196" spans="1:22" ht="15" hidden="1" customHeight="1">
      <c r="A196" s="153">
        <v>186</v>
      </c>
      <c r="B196" s="153">
        <f t="shared" si="58"/>
        <v>6</v>
      </c>
      <c r="C196" s="154">
        <f t="shared" si="59"/>
        <v>707242</v>
      </c>
      <c r="F196" s="158" t="s">
        <v>176</v>
      </c>
      <c r="G196" s="158" t="s">
        <v>176</v>
      </c>
      <c r="H196" s="158" t="s">
        <v>176</v>
      </c>
      <c r="I196" s="158" t="s">
        <v>176</v>
      </c>
      <c r="J196" s="165">
        <v>707242</v>
      </c>
      <c r="K196" s="158" t="s">
        <v>176</v>
      </c>
      <c r="L196" s="158" t="s">
        <v>176</v>
      </c>
      <c r="M196" s="158" t="s">
        <v>176</v>
      </c>
      <c r="N196" s="175" t="s">
        <v>1422</v>
      </c>
      <c r="O196" s="165" t="s">
        <v>1107</v>
      </c>
      <c r="P196" s="160"/>
      <c r="R196" s="161">
        <f t="shared" si="76"/>
        <v>0</v>
      </c>
      <c r="T196" s="160"/>
      <c r="V196" s="161">
        <f t="shared" si="77"/>
        <v>0</v>
      </c>
    </row>
    <row r="197" spans="1:22" ht="15" hidden="1" customHeight="1">
      <c r="A197" s="153">
        <v>187</v>
      </c>
      <c r="B197" s="153">
        <f t="shared" si="58"/>
        <v>6</v>
      </c>
      <c r="C197" s="154">
        <f t="shared" si="59"/>
        <v>707243</v>
      </c>
      <c r="F197" s="158" t="s">
        <v>176</v>
      </c>
      <c r="G197" s="158" t="s">
        <v>176</v>
      </c>
      <c r="H197" s="158" t="s">
        <v>176</v>
      </c>
      <c r="I197" s="158" t="s">
        <v>176</v>
      </c>
      <c r="J197" s="165">
        <v>707243</v>
      </c>
      <c r="K197" s="158" t="s">
        <v>176</v>
      </c>
      <c r="L197" s="158" t="s">
        <v>176</v>
      </c>
      <c r="M197" s="158" t="s">
        <v>176</v>
      </c>
      <c r="N197" s="175" t="s">
        <v>1422</v>
      </c>
      <c r="O197" s="165" t="s">
        <v>1108</v>
      </c>
      <c r="P197" s="160"/>
      <c r="R197" s="161">
        <f t="shared" si="76"/>
        <v>0</v>
      </c>
      <c r="T197" s="160"/>
      <c r="V197" s="161">
        <f t="shared" si="77"/>
        <v>0</v>
      </c>
    </row>
    <row r="198" spans="1:22" ht="15" hidden="1" customHeight="1">
      <c r="A198" s="153">
        <v>188</v>
      </c>
      <c r="B198" s="153">
        <f t="shared" si="58"/>
        <v>6</v>
      </c>
      <c r="C198" s="154">
        <f t="shared" si="59"/>
        <v>707248</v>
      </c>
      <c r="F198" s="158" t="s">
        <v>176</v>
      </c>
      <c r="G198" s="158" t="s">
        <v>176</v>
      </c>
      <c r="H198" s="158" t="s">
        <v>176</v>
      </c>
      <c r="I198" s="158" t="s">
        <v>176</v>
      </c>
      <c r="J198" s="165">
        <v>707248</v>
      </c>
      <c r="K198" s="158" t="s">
        <v>176</v>
      </c>
      <c r="L198" s="158" t="s">
        <v>176</v>
      </c>
      <c r="M198" s="158" t="s">
        <v>176</v>
      </c>
      <c r="N198" s="175" t="s">
        <v>1422</v>
      </c>
      <c r="O198" s="165" t="s">
        <v>1109</v>
      </c>
      <c r="P198" s="160"/>
      <c r="R198" s="161">
        <f t="shared" si="76"/>
        <v>0</v>
      </c>
      <c r="T198" s="160"/>
      <c r="V198" s="161">
        <f t="shared" si="77"/>
        <v>0</v>
      </c>
    </row>
    <row r="199" spans="1:22" ht="15" hidden="1" customHeight="1">
      <c r="A199" s="153">
        <v>189</v>
      </c>
      <c r="B199" s="153">
        <f t="shared" si="58"/>
        <v>5</v>
      </c>
      <c r="C199" s="154">
        <f t="shared" si="59"/>
        <v>70725</v>
      </c>
      <c r="F199" s="158" t="s">
        <v>176</v>
      </c>
      <c r="G199" s="158" t="s">
        <v>176</v>
      </c>
      <c r="H199" s="158" t="s">
        <v>176</v>
      </c>
      <c r="I199" s="163">
        <v>70725</v>
      </c>
      <c r="J199" s="158" t="s">
        <v>176</v>
      </c>
      <c r="K199" s="158" t="s">
        <v>176</v>
      </c>
      <c r="L199" s="158" t="s">
        <v>176</v>
      </c>
      <c r="M199" s="158" t="s">
        <v>176</v>
      </c>
      <c r="N199" s="175" t="s">
        <v>1422</v>
      </c>
      <c r="O199" s="163" t="s">
        <v>1110</v>
      </c>
      <c r="P199" s="160"/>
      <c r="R199" s="161">
        <f>P199-SUM(R200:R223)</f>
        <v>0</v>
      </c>
      <c r="T199" s="160"/>
      <c r="V199" s="161">
        <f>T199+V200+V207+V211+V221+V222+V223</f>
        <v>0</v>
      </c>
    </row>
    <row r="200" spans="1:22" ht="15" hidden="1" customHeight="1">
      <c r="A200" s="153">
        <v>190</v>
      </c>
      <c r="B200" s="153">
        <f t="shared" si="58"/>
        <v>6</v>
      </c>
      <c r="C200" s="154">
        <f t="shared" si="59"/>
        <v>707251</v>
      </c>
      <c r="F200" s="158" t="s">
        <v>176</v>
      </c>
      <c r="G200" s="158" t="s">
        <v>176</v>
      </c>
      <c r="H200" s="158" t="s">
        <v>176</v>
      </c>
      <c r="I200" s="158" t="s">
        <v>176</v>
      </c>
      <c r="J200" s="165">
        <v>707251</v>
      </c>
      <c r="K200" s="158" t="s">
        <v>176</v>
      </c>
      <c r="L200" s="158" t="s">
        <v>176</v>
      </c>
      <c r="M200" s="158" t="s">
        <v>176</v>
      </c>
      <c r="N200" s="175" t="s">
        <v>1422</v>
      </c>
      <c r="O200" s="165" t="s">
        <v>1111</v>
      </c>
      <c r="P200" s="160"/>
      <c r="R200" s="161">
        <f>P200-R201-R202-R203-R204-R205-R206</f>
        <v>0</v>
      </c>
      <c r="T200" s="160"/>
      <c r="V200" s="161">
        <f>T200+V201+V202+V203+V204+V205+V206</f>
        <v>0</v>
      </c>
    </row>
    <row r="201" spans="1:22" ht="15" hidden="1" customHeight="1">
      <c r="A201" s="153">
        <v>191</v>
      </c>
      <c r="B201" s="153">
        <f t="shared" si="58"/>
        <v>7</v>
      </c>
      <c r="C201" s="154">
        <f t="shared" si="59"/>
        <v>7072511</v>
      </c>
      <c r="F201" s="158" t="s">
        <v>176</v>
      </c>
      <c r="G201" s="158" t="s">
        <v>176</v>
      </c>
      <c r="H201" s="158" t="s">
        <v>176</v>
      </c>
      <c r="I201" s="158" t="s">
        <v>176</v>
      </c>
      <c r="J201" s="158" t="s">
        <v>176</v>
      </c>
      <c r="K201" s="166">
        <v>7072511</v>
      </c>
      <c r="L201" s="158" t="s">
        <v>176</v>
      </c>
      <c r="M201" s="158" t="s">
        <v>176</v>
      </c>
      <c r="N201" s="175" t="s">
        <v>1422</v>
      </c>
      <c r="O201" s="166" t="s">
        <v>1112</v>
      </c>
      <c r="P201" s="160"/>
      <c r="R201" s="161">
        <f t="shared" ref="R201:R206" si="78">P201</f>
        <v>0</v>
      </c>
      <c r="T201" s="160"/>
      <c r="V201" s="161">
        <f t="shared" ref="V201:V206" si="79">T201</f>
        <v>0</v>
      </c>
    </row>
    <row r="202" spans="1:22" ht="15" hidden="1" customHeight="1">
      <c r="A202" s="153">
        <v>192</v>
      </c>
      <c r="B202" s="153">
        <f t="shared" si="58"/>
        <v>7</v>
      </c>
      <c r="C202" s="154">
        <f t="shared" si="59"/>
        <v>7072512</v>
      </c>
      <c r="F202" s="158" t="s">
        <v>176</v>
      </c>
      <c r="G202" s="158" t="s">
        <v>176</v>
      </c>
      <c r="H202" s="158" t="s">
        <v>176</v>
      </c>
      <c r="I202" s="158" t="s">
        <v>176</v>
      </c>
      <c r="J202" s="158" t="s">
        <v>176</v>
      </c>
      <c r="K202" s="166">
        <v>7072512</v>
      </c>
      <c r="L202" s="158" t="s">
        <v>176</v>
      </c>
      <c r="M202" s="158" t="s">
        <v>176</v>
      </c>
      <c r="N202" s="175" t="s">
        <v>1422</v>
      </c>
      <c r="O202" s="166" t="s">
        <v>1113</v>
      </c>
      <c r="P202" s="160"/>
      <c r="R202" s="161">
        <f t="shared" si="78"/>
        <v>0</v>
      </c>
      <c r="T202" s="160"/>
      <c r="V202" s="161">
        <f t="shared" si="79"/>
        <v>0</v>
      </c>
    </row>
    <row r="203" spans="1:22" ht="15" hidden="1" customHeight="1">
      <c r="A203" s="153">
        <v>193</v>
      </c>
      <c r="B203" s="153">
        <f t="shared" ref="B203:B266" si="80">LEN(C203)</f>
        <v>7</v>
      </c>
      <c r="C203" s="154">
        <f t="shared" ref="C203:C266" si="81">MAX(F203:M203)</f>
        <v>7072513</v>
      </c>
      <c r="F203" s="158" t="s">
        <v>176</v>
      </c>
      <c r="G203" s="158" t="s">
        <v>176</v>
      </c>
      <c r="H203" s="158" t="s">
        <v>176</v>
      </c>
      <c r="I203" s="158" t="s">
        <v>176</v>
      </c>
      <c r="J203" s="158" t="s">
        <v>176</v>
      </c>
      <c r="K203" s="166">
        <v>7072513</v>
      </c>
      <c r="L203" s="158" t="s">
        <v>176</v>
      </c>
      <c r="M203" s="158" t="s">
        <v>176</v>
      </c>
      <c r="N203" s="175" t="s">
        <v>1422</v>
      </c>
      <c r="O203" s="166" t="s">
        <v>1114</v>
      </c>
      <c r="P203" s="160"/>
      <c r="R203" s="161">
        <f t="shared" si="78"/>
        <v>0</v>
      </c>
      <c r="T203" s="160"/>
      <c r="V203" s="161">
        <f t="shared" si="79"/>
        <v>0</v>
      </c>
    </row>
    <row r="204" spans="1:22" ht="15" hidden="1" customHeight="1">
      <c r="A204" s="153">
        <v>194</v>
      </c>
      <c r="B204" s="153">
        <f t="shared" si="80"/>
        <v>7</v>
      </c>
      <c r="C204" s="154">
        <f t="shared" si="81"/>
        <v>7072514</v>
      </c>
      <c r="F204" s="158" t="s">
        <v>176</v>
      </c>
      <c r="G204" s="158" t="s">
        <v>176</v>
      </c>
      <c r="H204" s="158" t="s">
        <v>176</v>
      </c>
      <c r="I204" s="158" t="s">
        <v>176</v>
      </c>
      <c r="J204" s="158" t="s">
        <v>176</v>
      </c>
      <c r="K204" s="166">
        <v>7072514</v>
      </c>
      <c r="L204" s="158" t="s">
        <v>176</v>
      </c>
      <c r="M204" s="158" t="s">
        <v>176</v>
      </c>
      <c r="N204" s="175" t="s">
        <v>1422</v>
      </c>
      <c r="O204" s="166" t="s">
        <v>1115</v>
      </c>
      <c r="P204" s="160"/>
      <c r="R204" s="161">
        <f t="shared" si="78"/>
        <v>0</v>
      </c>
      <c r="T204" s="160"/>
      <c r="V204" s="161">
        <f t="shared" si="79"/>
        <v>0</v>
      </c>
    </row>
    <row r="205" spans="1:22" ht="15" hidden="1" customHeight="1">
      <c r="A205" s="153">
        <v>195</v>
      </c>
      <c r="B205" s="153">
        <f t="shared" si="80"/>
        <v>7</v>
      </c>
      <c r="C205" s="154">
        <f t="shared" si="81"/>
        <v>7072515</v>
      </c>
      <c r="F205" s="158" t="s">
        <v>176</v>
      </c>
      <c r="G205" s="158" t="s">
        <v>176</v>
      </c>
      <c r="H205" s="158" t="s">
        <v>176</v>
      </c>
      <c r="I205" s="158" t="s">
        <v>176</v>
      </c>
      <c r="J205" s="158" t="s">
        <v>176</v>
      </c>
      <c r="K205" s="166">
        <v>7072515</v>
      </c>
      <c r="L205" s="158" t="s">
        <v>176</v>
      </c>
      <c r="M205" s="158" t="s">
        <v>176</v>
      </c>
      <c r="N205" s="175" t="s">
        <v>1422</v>
      </c>
      <c r="O205" s="166" t="s">
        <v>1116</v>
      </c>
      <c r="P205" s="160"/>
      <c r="R205" s="161">
        <f t="shared" si="78"/>
        <v>0</v>
      </c>
      <c r="T205" s="160"/>
      <c r="V205" s="161">
        <f t="shared" si="79"/>
        <v>0</v>
      </c>
    </row>
    <row r="206" spans="1:22" ht="15" hidden="1" customHeight="1">
      <c r="A206" s="153">
        <v>196</v>
      </c>
      <c r="B206" s="153">
        <f t="shared" si="80"/>
        <v>7</v>
      </c>
      <c r="C206" s="154">
        <f t="shared" si="81"/>
        <v>7072518</v>
      </c>
      <c r="F206" s="158" t="s">
        <v>176</v>
      </c>
      <c r="G206" s="158" t="s">
        <v>176</v>
      </c>
      <c r="H206" s="158" t="s">
        <v>176</v>
      </c>
      <c r="I206" s="158" t="s">
        <v>176</v>
      </c>
      <c r="J206" s="158" t="s">
        <v>176</v>
      </c>
      <c r="K206" s="166">
        <v>7072518</v>
      </c>
      <c r="L206" s="158" t="s">
        <v>176</v>
      </c>
      <c r="M206" s="158" t="s">
        <v>176</v>
      </c>
      <c r="N206" s="175" t="s">
        <v>1422</v>
      </c>
      <c r="O206" s="166" t="s">
        <v>1117</v>
      </c>
      <c r="P206" s="160"/>
      <c r="R206" s="161">
        <f t="shared" si="78"/>
        <v>0</v>
      </c>
      <c r="T206" s="160"/>
      <c r="V206" s="161">
        <f t="shared" si="79"/>
        <v>0</v>
      </c>
    </row>
    <row r="207" spans="1:22" ht="15" hidden="1" customHeight="1">
      <c r="A207" s="153">
        <v>197</v>
      </c>
      <c r="B207" s="153">
        <f t="shared" si="80"/>
        <v>6</v>
      </c>
      <c r="C207" s="154">
        <f t="shared" si="81"/>
        <v>707252</v>
      </c>
      <c r="F207" s="158" t="s">
        <v>176</v>
      </c>
      <c r="G207" s="158" t="s">
        <v>176</v>
      </c>
      <c r="H207" s="158" t="s">
        <v>176</v>
      </c>
      <c r="I207" s="158" t="s">
        <v>176</v>
      </c>
      <c r="J207" s="165">
        <v>707252</v>
      </c>
      <c r="K207" s="158" t="s">
        <v>176</v>
      </c>
      <c r="L207" s="158" t="s">
        <v>176</v>
      </c>
      <c r="M207" s="158" t="s">
        <v>176</v>
      </c>
      <c r="N207" s="175" t="s">
        <v>1422</v>
      </c>
      <c r="O207" s="165" t="s">
        <v>1118</v>
      </c>
      <c r="P207" s="160"/>
      <c r="R207" s="161">
        <f>P207-R208-R209-R210</f>
        <v>0</v>
      </c>
      <c r="T207" s="160"/>
      <c r="V207" s="161">
        <f>T207+V208+V209+V210</f>
        <v>0</v>
      </c>
    </row>
    <row r="208" spans="1:22" ht="15" hidden="1" customHeight="1">
      <c r="A208" s="153">
        <v>198</v>
      </c>
      <c r="B208" s="153">
        <f t="shared" si="80"/>
        <v>7</v>
      </c>
      <c r="C208" s="154">
        <f t="shared" si="81"/>
        <v>7072521</v>
      </c>
      <c r="F208" s="158" t="s">
        <v>176</v>
      </c>
      <c r="G208" s="158" t="s">
        <v>176</v>
      </c>
      <c r="H208" s="158" t="s">
        <v>176</v>
      </c>
      <c r="I208" s="158" t="s">
        <v>176</v>
      </c>
      <c r="J208" s="158" t="s">
        <v>176</v>
      </c>
      <c r="K208" s="166">
        <v>7072521</v>
      </c>
      <c r="L208" s="158" t="s">
        <v>176</v>
      </c>
      <c r="M208" s="158" t="s">
        <v>176</v>
      </c>
      <c r="N208" s="175" t="s">
        <v>1422</v>
      </c>
      <c r="O208" s="166" t="s">
        <v>1119</v>
      </c>
      <c r="P208" s="160"/>
      <c r="R208" s="161">
        <f t="shared" ref="R208:R210" si="82">P208</f>
        <v>0</v>
      </c>
      <c r="T208" s="160"/>
      <c r="V208" s="161">
        <f t="shared" ref="V208:V210" si="83">T208</f>
        <v>0</v>
      </c>
    </row>
    <row r="209" spans="1:22" ht="15" hidden="1" customHeight="1">
      <c r="A209" s="153">
        <v>199</v>
      </c>
      <c r="B209" s="153">
        <f t="shared" si="80"/>
        <v>7</v>
      </c>
      <c r="C209" s="154">
        <f t="shared" si="81"/>
        <v>7072522</v>
      </c>
      <c r="F209" s="158" t="s">
        <v>176</v>
      </c>
      <c r="G209" s="158" t="s">
        <v>176</v>
      </c>
      <c r="H209" s="158" t="s">
        <v>176</v>
      </c>
      <c r="I209" s="158" t="s">
        <v>176</v>
      </c>
      <c r="J209" s="158" t="s">
        <v>176</v>
      </c>
      <c r="K209" s="166">
        <v>7072522</v>
      </c>
      <c r="L209" s="158" t="s">
        <v>176</v>
      </c>
      <c r="M209" s="158" t="s">
        <v>176</v>
      </c>
      <c r="N209" s="175" t="s">
        <v>1422</v>
      </c>
      <c r="O209" s="166" t="s">
        <v>1120</v>
      </c>
      <c r="P209" s="160"/>
      <c r="R209" s="161">
        <f t="shared" si="82"/>
        <v>0</v>
      </c>
      <c r="T209" s="160"/>
      <c r="V209" s="161">
        <f t="shared" si="83"/>
        <v>0</v>
      </c>
    </row>
    <row r="210" spans="1:22" ht="15" hidden="1" customHeight="1">
      <c r="A210" s="153">
        <v>200</v>
      </c>
      <c r="B210" s="153">
        <f t="shared" si="80"/>
        <v>7</v>
      </c>
      <c r="C210" s="154">
        <f t="shared" si="81"/>
        <v>7072528</v>
      </c>
      <c r="F210" s="158" t="s">
        <v>176</v>
      </c>
      <c r="G210" s="158" t="s">
        <v>176</v>
      </c>
      <c r="H210" s="158" t="s">
        <v>176</v>
      </c>
      <c r="I210" s="158" t="s">
        <v>176</v>
      </c>
      <c r="J210" s="158" t="s">
        <v>176</v>
      </c>
      <c r="K210" s="166">
        <v>7072528</v>
      </c>
      <c r="L210" s="158" t="s">
        <v>176</v>
      </c>
      <c r="M210" s="158" t="s">
        <v>176</v>
      </c>
      <c r="N210" s="175" t="s">
        <v>1422</v>
      </c>
      <c r="O210" s="166" t="s">
        <v>1121</v>
      </c>
      <c r="P210" s="160"/>
      <c r="R210" s="161">
        <f t="shared" si="82"/>
        <v>0</v>
      </c>
      <c r="T210" s="160"/>
      <c r="V210" s="161">
        <f t="shared" si="83"/>
        <v>0</v>
      </c>
    </row>
    <row r="211" spans="1:22" ht="15" hidden="1" customHeight="1">
      <c r="A211" s="153">
        <v>201</v>
      </c>
      <c r="B211" s="153">
        <f t="shared" si="80"/>
        <v>6</v>
      </c>
      <c r="C211" s="154">
        <f t="shared" si="81"/>
        <v>707253</v>
      </c>
      <c r="F211" s="158" t="s">
        <v>176</v>
      </c>
      <c r="G211" s="158" t="s">
        <v>176</v>
      </c>
      <c r="H211" s="158" t="s">
        <v>176</v>
      </c>
      <c r="I211" s="158" t="s">
        <v>176</v>
      </c>
      <c r="J211" s="165">
        <v>707253</v>
      </c>
      <c r="K211" s="158" t="s">
        <v>176</v>
      </c>
      <c r="L211" s="158" t="s">
        <v>176</v>
      </c>
      <c r="M211" s="158" t="s">
        <v>176</v>
      </c>
      <c r="N211" s="175" t="s">
        <v>1422</v>
      </c>
      <c r="O211" s="165" t="s">
        <v>1122</v>
      </c>
      <c r="P211" s="160"/>
      <c r="R211" s="161">
        <f>P211-R212-R213-R214-R215-R216-R217-R218-R219-R220</f>
        <v>0</v>
      </c>
      <c r="T211" s="160"/>
      <c r="V211" s="161">
        <f>T211+V212+V216+V217+V218+V219+V220</f>
        <v>0</v>
      </c>
    </row>
    <row r="212" spans="1:22" ht="15" hidden="1" customHeight="1">
      <c r="A212" s="153">
        <v>202</v>
      </c>
      <c r="B212" s="153">
        <f t="shared" si="80"/>
        <v>7</v>
      </c>
      <c r="C212" s="154">
        <f t="shared" si="81"/>
        <v>7072531</v>
      </c>
      <c r="F212" s="158" t="s">
        <v>176</v>
      </c>
      <c r="G212" s="158" t="s">
        <v>176</v>
      </c>
      <c r="H212" s="158" t="s">
        <v>176</v>
      </c>
      <c r="I212" s="158" t="s">
        <v>176</v>
      </c>
      <c r="J212" s="158" t="s">
        <v>176</v>
      </c>
      <c r="K212" s="166">
        <v>7072531</v>
      </c>
      <c r="L212" s="158" t="s">
        <v>176</v>
      </c>
      <c r="M212" s="158" t="s">
        <v>176</v>
      </c>
      <c r="N212" s="175" t="s">
        <v>1422</v>
      </c>
      <c r="O212" s="166" t="s">
        <v>1123</v>
      </c>
      <c r="P212" s="160"/>
      <c r="R212" s="161">
        <f>P212-R213-R214-R215</f>
        <v>0</v>
      </c>
      <c r="T212" s="160"/>
      <c r="V212" s="161">
        <f>T212+V213+V214+V215</f>
        <v>0</v>
      </c>
    </row>
    <row r="213" spans="1:22" ht="15" hidden="1" customHeight="1">
      <c r="A213" s="153">
        <v>203</v>
      </c>
      <c r="B213" s="153">
        <f t="shared" si="80"/>
        <v>8</v>
      </c>
      <c r="C213" s="154">
        <f t="shared" si="81"/>
        <v>70725311</v>
      </c>
      <c r="F213" s="158" t="s">
        <v>176</v>
      </c>
      <c r="G213" s="158" t="s">
        <v>176</v>
      </c>
      <c r="H213" s="158" t="s">
        <v>176</v>
      </c>
      <c r="I213" s="158" t="s">
        <v>176</v>
      </c>
      <c r="J213" s="158" t="s">
        <v>176</v>
      </c>
      <c r="K213" s="158" t="s">
        <v>176</v>
      </c>
      <c r="L213" s="167">
        <v>70725311</v>
      </c>
      <c r="M213" s="158" t="s">
        <v>176</v>
      </c>
      <c r="N213" s="175" t="s">
        <v>1422</v>
      </c>
      <c r="O213" s="167" t="s">
        <v>1124</v>
      </c>
      <c r="P213" s="160"/>
      <c r="R213" s="161">
        <f t="shared" ref="R213:R215" si="84">P213</f>
        <v>0</v>
      </c>
      <c r="T213" s="160"/>
      <c r="V213" s="161">
        <f t="shared" ref="V213:V215" si="85">T213</f>
        <v>0</v>
      </c>
    </row>
    <row r="214" spans="1:22" ht="15" hidden="1" customHeight="1">
      <c r="A214" s="153">
        <v>204</v>
      </c>
      <c r="B214" s="153">
        <f t="shared" si="80"/>
        <v>8</v>
      </c>
      <c r="C214" s="154">
        <f t="shared" si="81"/>
        <v>70725312</v>
      </c>
      <c r="F214" s="158" t="s">
        <v>176</v>
      </c>
      <c r="G214" s="158" t="s">
        <v>176</v>
      </c>
      <c r="H214" s="158" t="s">
        <v>176</v>
      </c>
      <c r="I214" s="158" t="s">
        <v>176</v>
      </c>
      <c r="J214" s="158" t="s">
        <v>176</v>
      </c>
      <c r="K214" s="158" t="s">
        <v>176</v>
      </c>
      <c r="L214" s="167">
        <v>70725312</v>
      </c>
      <c r="M214" s="158" t="s">
        <v>176</v>
      </c>
      <c r="N214" s="175" t="s">
        <v>1422</v>
      </c>
      <c r="O214" s="167" t="s">
        <v>1125</v>
      </c>
      <c r="P214" s="160"/>
      <c r="R214" s="161">
        <f t="shared" si="84"/>
        <v>0</v>
      </c>
      <c r="T214" s="160"/>
      <c r="V214" s="161">
        <f t="shared" si="85"/>
        <v>0</v>
      </c>
    </row>
    <row r="215" spans="1:22" ht="15" hidden="1" customHeight="1">
      <c r="A215" s="153">
        <v>205</v>
      </c>
      <c r="B215" s="153">
        <f t="shared" si="80"/>
        <v>8</v>
      </c>
      <c r="C215" s="154">
        <f t="shared" si="81"/>
        <v>70725313</v>
      </c>
      <c r="F215" s="158" t="s">
        <v>176</v>
      </c>
      <c r="G215" s="158" t="s">
        <v>176</v>
      </c>
      <c r="H215" s="158" t="s">
        <v>176</v>
      </c>
      <c r="I215" s="158" t="s">
        <v>176</v>
      </c>
      <c r="J215" s="158" t="s">
        <v>176</v>
      </c>
      <c r="K215" s="158" t="s">
        <v>176</v>
      </c>
      <c r="L215" s="167">
        <v>70725313</v>
      </c>
      <c r="M215" s="158" t="s">
        <v>176</v>
      </c>
      <c r="N215" s="175" t="s">
        <v>1422</v>
      </c>
      <c r="O215" s="167" t="s">
        <v>1126</v>
      </c>
      <c r="P215" s="160"/>
      <c r="R215" s="161">
        <f t="shared" si="84"/>
        <v>0</v>
      </c>
      <c r="T215" s="160"/>
      <c r="V215" s="161">
        <f t="shared" si="85"/>
        <v>0</v>
      </c>
    </row>
    <row r="216" spans="1:22" ht="15" hidden="1" customHeight="1">
      <c r="A216" s="153">
        <v>206</v>
      </c>
      <c r="B216" s="153">
        <f t="shared" si="80"/>
        <v>7</v>
      </c>
      <c r="C216" s="154">
        <f t="shared" si="81"/>
        <v>7072532</v>
      </c>
      <c r="F216" s="158" t="s">
        <v>176</v>
      </c>
      <c r="G216" s="158" t="s">
        <v>176</v>
      </c>
      <c r="H216" s="158" t="s">
        <v>176</v>
      </c>
      <c r="I216" s="158" t="s">
        <v>176</v>
      </c>
      <c r="J216" s="158" t="s">
        <v>176</v>
      </c>
      <c r="K216" s="166">
        <v>7072532</v>
      </c>
      <c r="L216" s="158" t="s">
        <v>176</v>
      </c>
      <c r="M216" s="158" t="s">
        <v>176</v>
      </c>
      <c r="N216" s="175" t="s">
        <v>1422</v>
      </c>
      <c r="O216" s="166" t="s">
        <v>1127</v>
      </c>
      <c r="P216" s="160"/>
      <c r="R216" s="161">
        <f>P216</f>
        <v>0</v>
      </c>
      <c r="T216" s="160"/>
      <c r="V216" s="161">
        <f>T216</f>
        <v>0</v>
      </c>
    </row>
    <row r="217" spans="1:22" ht="15" hidden="1" customHeight="1">
      <c r="A217" s="153">
        <v>207</v>
      </c>
      <c r="B217" s="153">
        <f t="shared" si="80"/>
        <v>7</v>
      </c>
      <c r="C217" s="154">
        <f t="shared" si="81"/>
        <v>7072533</v>
      </c>
      <c r="F217" s="158" t="s">
        <v>176</v>
      </c>
      <c r="G217" s="158" t="s">
        <v>176</v>
      </c>
      <c r="H217" s="158" t="s">
        <v>176</v>
      </c>
      <c r="I217" s="158" t="s">
        <v>176</v>
      </c>
      <c r="J217" s="158" t="s">
        <v>176</v>
      </c>
      <c r="K217" s="166">
        <v>7072533</v>
      </c>
      <c r="L217" s="158" t="s">
        <v>176</v>
      </c>
      <c r="M217" s="158" t="s">
        <v>176</v>
      </c>
      <c r="N217" s="175" t="s">
        <v>1422</v>
      </c>
      <c r="O217" s="166" t="s">
        <v>1128</v>
      </c>
      <c r="P217" s="160"/>
      <c r="R217" s="161">
        <f t="shared" ref="R217:R219" si="86">P217</f>
        <v>0</v>
      </c>
      <c r="T217" s="160"/>
      <c r="V217" s="161">
        <f t="shared" ref="V217:V219" si="87">T217</f>
        <v>0</v>
      </c>
    </row>
    <row r="218" spans="1:22" ht="15" hidden="1" customHeight="1">
      <c r="A218" s="153">
        <v>208</v>
      </c>
      <c r="B218" s="153">
        <f t="shared" si="80"/>
        <v>7</v>
      </c>
      <c r="C218" s="154">
        <f t="shared" si="81"/>
        <v>7072534</v>
      </c>
      <c r="F218" s="158" t="s">
        <v>176</v>
      </c>
      <c r="G218" s="158" t="s">
        <v>176</v>
      </c>
      <c r="H218" s="158" t="s">
        <v>176</v>
      </c>
      <c r="I218" s="158" t="s">
        <v>176</v>
      </c>
      <c r="J218" s="158" t="s">
        <v>176</v>
      </c>
      <c r="K218" s="166">
        <v>7072534</v>
      </c>
      <c r="L218" s="158" t="s">
        <v>176</v>
      </c>
      <c r="M218" s="158" t="s">
        <v>176</v>
      </c>
      <c r="N218" s="175" t="s">
        <v>1422</v>
      </c>
      <c r="O218" s="166" t="s">
        <v>1129</v>
      </c>
      <c r="P218" s="160"/>
      <c r="R218" s="161">
        <f t="shared" si="86"/>
        <v>0</v>
      </c>
      <c r="T218" s="160"/>
      <c r="V218" s="161">
        <f t="shared" si="87"/>
        <v>0</v>
      </c>
    </row>
    <row r="219" spans="1:22" ht="15" hidden="1" customHeight="1">
      <c r="A219" s="153">
        <v>209</v>
      </c>
      <c r="B219" s="153">
        <f t="shared" si="80"/>
        <v>7</v>
      </c>
      <c r="C219" s="154">
        <f t="shared" si="81"/>
        <v>7072536</v>
      </c>
      <c r="F219" s="158" t="s">
        <v>176</v>
      </c>
      <c r="G219" s="158" t="s">
        <v>176</v>
      </c>
      <c r="H219" s="158" t="s">
        <v>176</v>
      </c>
      <c r="I219" s="158" t="s">
        <v>176</v>
      </c>
      <c r="J219" s="158" t="s">
        <v>176</v>
      </c>
      <c r="K219" s="166">
        <v>7072536</v>
      </c>
      <c r="L219" s="158" t="s">
        <v>176</v>
      </c>
      <c r="M219" s="158" t="s">
        <v>176</v>
      </c>
      <c r="N219" s="175" t="s">
        <v>1422</v>
      </c>
      <c r="O219" s="166" t="s">
        <v>1130</v>
      </c>
      <c r="P219" s="160"/>
      <c r="R219" s="161">
        <f t="shared" si="86"/>
        <v>0</v>
      </c>
      <c r="T219" s="160"/>
      <c r="V219" s="161">
        <f t="shared" si="87"/>
        <v>0</v>
      </c>
    </row>
    <row r="220" spans="1:22" ht="15" hidden="1" customHeight="1">
      <c r="A220" s="153">
        <v>210</v>
      </c>
      <c r="B220" s="153">
        <f t="shared" si="80"/>
        <v>7</v>
      </c>
      <c r="C220" s="154">
        <f t="shared" si="81"/>
        <v>7072538</v>
      </c>
      <c r="F220" s="158" t="s">
        <v>176</v>
      </c>
      <c r="G220" s="158" t="s">
        <v>176</v>
      </c>
      <c r="H220" s="158" t="s">
        <v>176</v>
      </c>
      <c r="I220" s="158" t="s">
        <v>176</v>
      </c>
      <c r="J220" s="158" t="s">
        <v>176</v>
      </c>
      <c r="K220" s="166">
        <v>7072538</v>
      </c>
      <c r="L220" s="158" t="s">
        <v>176</v>
      </c>
      <c r="M220" s="158" t="s">
        <v>176</v>
      </c>
      <c r="N220" s="175" t="s">
        <v>1422</v>
      </c>
      <c r="O220" s="166" t="s">
        <v>1131</v>
      </c>
      <c r="P220" s="160"/>
      <c r="R220" s="161">
        <f>P220-R233-R234-R235-R236-R238-R239-R240-R241-R242-R243-R244-R246-R247-R248-R249-R250-R251-R252-R253-R254-R255-R257-R258-R259-R260-R261-R262-R263</f>
        <v>0</v>
      </c>
      <c r="T220" s="160"/>
      <c r="V220" s="161">
        <f>T220</f>
        <v>0</v>
      </c>
    </row>
    <row r="221" spans="1:22" ht="15" hidden="1" customHeight="1">
      <c r="A221" s="153">
        <v>211</v>
      </c>
      <c r="B221" s="153">
        <f t="shared" si="80"/>
        <v>6</v>
      </c>
      <c r="C221" s="154">
        <f t="shared" si="81"/>
        <v>707254</v>
      </c>
      <c r="F221" s="158" t="s">
        <v>176</v>
      </c>
      <c r="G221" s="158" t="s">
        <v>176</v>
      </c>
      <c r="H221" s="158" t="s">
        <v>176</v>
      </c>
      <c r="I221" s="158" t="s">
        <v>176</v>
      </c>
      <c r="J221" s="165">
        <v>707254</v>
      </c>
      <c r="K221" s="158" t="s">
        <v>176</v>
      </c>
      <c r="L221" s="158" t="s">
        <v>176</v>
      </c>
      <c r="M221" s="158" t="s">
        <v>176</v>
      </c>
      <c r="N221" s="175" t="s">
        <v>1422</v>
      </c>
      <c r="O221" s="165" t="s">
        <v>1132</v>
      </c>
      <c r="P221" s="160"/>
      <c r="R221" s="161">
        <f>P221</f>
        <v>0</v>
      </c>
      <c r="T221" s="160"/>
      <c r="V221" s="161">
        <f>T221</f>
        <v>0</v>
      </c>
    </row>
    <row r="222" spans="1:22" ht="15" hidden="1" customHeight="1">
      <c r="A222" s="153">
        <v>212</v>
      </c>
      <c r="B222" s="153">
        <f t="shared" si="80"/>
        <v>6</v>
      </c>
      <c r="C222" s="154">
        <f t="shared" si="81"/>
        <v>707255</v>
      </c>
      <c r="F222" s="158" t="s">
        <v>176</v>
      </c>
      <c r="G222" s="158" t="s">
        <v>176</v>
      </c>
      <c r="H222" s="158" t="s">
        <v>176</v>
      </c>
      <c r="I222" s="158" t="s">
        <v>176</v>
      </c>
      <c r="J222" s="165">
        <v>707255</v>
      </c>
      <c r="K222" s="158" t="s">
        <v>176</v>
      </c>
      <c r="L222" s="158" t="s">
        <v>176</v>
      </c>
      <c r="M222" s="158" t="s">
        <v>176</v>
      </c>
      <c r="N222" s="175" t="s">
        <v>1422</v>
      </c>
      <c r="O222" s="165" t="s">
        <v>1133</v>
      </c>
      <c r="P222" s="160"/>
      <c r="R222" s="161">
        <f t="shared" ref="R222:R223" si="88">P222</f>
        <v>0</v>
      </c>
      <c r="T222" s="160"/>
      <c r="V222" s="161">
        <f t="shared" ref="V222:V223" si="89">T222</f>
        <v>0</v>
      </c>
    </row>
    <row r="223" spans="1:22" ht="15" hidden="1" customHeight="1">
      <c r="A223" s="153">
        <v>213</v>
      </c>
      <c r="B223" s="153">
        <f t="shared" si="80"/>
        <v>6</v>
      </c>
      <c r="C223" s="154">
        <f t="shared" si="81"/>
        <v>707258</v>
      </c>
      <c r="F223" s="158" t="s">
        <v>176</v>
      </c>
      <c r="G223" s="158" t="s">
        <v>176</v>
      </c>
      <c r="H223" s="158" t="s">
        <v>176</v>
      </c>
      <c r="I223" s="158" t="s">
        <v>176</v>
      </c>
      <c r="J223" s="165">
        <v>707258</v>
      </c>
      <c r="K223" s="158" t="s">
        <v>176</v>
      </c>
      <c r="L223" s="158" t="s">
        <v>176</v>
      </c>
      <c r="M223" s="158" t="s">
        <v>176</v>
      </c>
      <c r="N223" s="175" t="s">
        <v>1422</v>
      </c>
      <c r="O223" s="165" t="s">
        <v>1134</v>
      </c>
      <c r="P223" s="160"/>
      <c r="R223" s="161">
        <f t="shared" si="88"/>
        <v>0</v>
      </c>
      <c r="T223" s="160"/>
      <c r="V223" s="161">
        <f t="shared" si="89"/>
        <v>0</v>
      </c>
    </row>
    <row r="224" spans="1:22" ht="15" hidden="1" customHeight="1">
      <c r="A224" s="153">
        <v>214</v>
      </c>
      <c r="B224" s="153">
        <f t="shared" si="80"/>
        <v>5</v>
      </c>
      <c r="C224" s="154">
        <f t="shared" si="81"/>
        <v>70726</v>
      </c>
      <c r="F224" s="158" t="s">
        <v>176</v>
      </c>
      <c r="G224" s="158" t="s">
        <v>176</v>
      </c>
      <c r="H224" s="158" t="s">
        <v>176</v>
      </c>
      <c r="I224" s="163">
        <v>70726</v>
      </c>
      <c r="J224" s="158" t="s">
        <v>176</v>
      </c>
      <c r="K224" s="158" t="s">
        <v>176</v>
      </c>
      <c r="L224" s="158" t="s">
        <v>176</v>
      </c>
      <c r="M224" s="158" t="s">
        <v>176</v>
      </c>
      <c r="N224" s="175" t="s">
        <v>1422</v>
      </c>
      <c r="O224" s="163" t="s">
        <v>1135</v>
      </c>
      <c r="P224" s="160"/>
      <c r="R224" s="161">
        <f>P224-R225-R226</f>
        <v>0</v>
      </c>
      <c r="T224" s="160"/>
      <c r="V224" s="161">
        <f>T224+V225+V226</f>
        <v>0</v>
      </c>
    </row>
    <row r="225" spans="1:22" ht="15" hidden="1" customHeight="1">
      <c r="A225" s="153">
        <v>215</v>
      </c>
      <c r="B225" s="153">
        <f t="shared" si="80"/>
        <v>6</v>
      </c>
      <c r="C225" s="154">
        <f t="shared" si="81"/>
        <v>707261</v>
      </c>
      <c r="F225" s="158" t="s">
        <v>176</v>
      </c>
      <c r="G225" s="158" t="s">
        <v>176</v>
      </c>
      <c r="H225" s="158" t="s">
        <v>176</v>
      </c>
      <c r="I225" s="158" t="s">
        <v>176</v>
      </c>
      <c r="J225" s="165">
        <v>707261</v>
      </c>
      <c r="K225" s="158" t="s">
        <v>176</v>
      </c>
      <c r="L225" s="158" t="s">
        <v>176</v>
      </c>
      <c r="M225" s="158" t="s">
        <v>176</v>
      </c>
      <c r="N225" s="175" t="s">
        <v>1422</v>
      </c>
      <c r="O225" s="165" t="s">
        <v>1136</v>
      </c>
      <c r="P225" s="160"/>
      <c r="R225" s="161">
        <f t="shared" ref="R225:R226" si="90">P225</f>
        <v>0</v>
      </c>
      <c r="T225" s="160"/>
      <c r="V225" s="161">
        <f t="shared" ref="V225:V226" si="91">T225</f>
        <v>0</v>
      </c>
    </row>
    <row r="226" spans="1:22" ht="15" hidden="1" customHeight="1">
      <c r="A226" s="153">
        <v>216</v>
      </c>
      <c r="B226" s="153">
        <f t="shared" si="80"/>
        <v>6</v>
      </c>
      <c r="C226" s="154">
        <f t="shared" si="81"/>
        <v>707268</v>
      </c>
      <c r="F226" s="158" t="s">
        <v>176</v>
      </c>
      <c r="G226" s="158" t="s">
        <v>176</v>
      </c>
      <c r="H226" s="158" t="s">
        <v>176</v>
      </c>
      <c r="I226" s="158" t="s">
        <v>176</v>
      </c>
      <c r="J226" s="165">
        <v>707268</v>
      </c>
      <c r="K226" s="158" t="s">
        <v>176</v>
      </c>
      <c r="L226" s="158" t="s">
        <v>176</v>
      </c>
      <c r="M226" s="158" t="s">
        <v>176</v>
      </c>
      <c r="N226" s="175" t="s">
        <v>1422</v>
      </c>
      <c r="O226" s="165" t="s">
        <v>1137</v>
      </c>
      <c r="P226" s="160"/>
      <c r="R226" s="161">
        <f t="shared" si="90"/>
        <v>0</v>
      </c>
      <c r="T226" s="160"/>
      <c r="V226" s="161">
        <f t="shared" si="91"/>
        <v>0</v>
      </c>
    </row>
    <row r="227" spans="1:22" ht="15" hidden="1" customHeight="1">
      <c r="A227" s="153">
        <v>217</v>
      </c>
      <c r="B227" s="153">
        <f t="shared" si="80"/>
        <v>5</v>
      </c>
      <c r="C227" s="154">
        <f t="shared" si="81"/>
        <v>70728</v>
      </c>
      <c r="F227" s="158" t="s">
        <v>176</v>
      </c>
      <c r="G227" s="158" t="s">
        <v>176</v>
      </c>
      <c r="H227" s="158" t="s">
        <v>176</v>
      </c>
      <c r="I227" s="163">
        <v>70728</v>
      </c>
      <c r="J227" s="158" t="s">
        <v>176</v>
      </c>
      <c r="K227" s="158" t="s">
        <v>176</v>
      </c>
      <c r="L227" s="158" t="s">
        <v>176</v>
      </c>
      <c r="M227" s="158" t="s">
        <v>176</v>
      </c>
      <c r="N227" s="175" t="s">
        <v>1422</v>
      </c>
      <c r="O227" s="163" t="s">
        <v>1138</v>
      </c>
      <c r="P227" s="160"/>
      <c r="R227" s="161">
        <f>P227</f>
        <v>0</v>
      </c>
      <c r="T227" s="160"/>
      <c r="V227" s="161">
        <f>T227</f>
        <v>0</v>
      </c>
    </row>
    <row r="228" spans="1:22" ht="15" hidden="1" customHeight="1">
      <c r="A228" s="153">
        <v>218</v>
      </c>
      <c r="B228" s="153">
        <f t="shared" si="80"/>
        <v>3</v>
      </c>
      <c r="C228" s="154">
        <f t="shared" si="81"/>
        <v>708</v>
      </c>
      <c r="F228" s="158" t="s">
        <v>176</v>
      </c>
      <c r="G228" s="159">
        <v>708</v>
      </c>
      <c r="H228" s="158" t="s">
        <v>176</v>
      </c>
      <c r="I228" s="158" t="s">
        <v>176</v>
      </c>
      <c r="J228" s="158" t="s">
        <v>176</v>
      </c>
      <c r="K228" s="158" t="s">
        <v>176</v>
      </c>
      <c r="L228" s="158" t="s">
        <v>176</v>
      </c>
      <c r="M228" s="158" t="s">
        <v>176</v>
      </c>
      <c r="N228" s="175"/>
      <c r="O228" s="159" t="s">
        <v>1139</v>
      </c>
      <c r="P228" s="160"/>
      <c r="R228" s="161">
        <f>P228-SUM(R229:R309)</f>
        <v>0</v>
      </c>
      <c r="T228" s="160"/>
      <c r="V228" s="161">
        <f>T228+V229+V230+V285+V286+V294</f>
        <v>0</v>
      </c>
    </row>
    <row r="229" spans="1:22" ht="15" hidden="1" customHeight="1">
      <c r="A229" s="153">
        <v>219</v>
      </c>
      <c r="B229" s="153">
        <f t="shared" si="80"/>
        <v>4</v>
      </c>
      <c r="C229" s="154">
        <f t="shared" si="81"/>
        <v>7081</v>
      </c>
      <c r="F229" s="158" t="s">
        <v>176</v>
      </c>
      <c r="G229" s="158" t="s">
        <v>176</v>
      </c>
      <c r="H229" s="162">
        <v>7081</v>
      </c>
      <c r="I229" s="158" t="s">
        <v>176</v>
      </c>
      <c r="J229" s="158" t="s">
        <v>176</v>
      </c>
      <c r="K229" s="158" t="s">
        <v>176</v>
      </c>
      <c r="L229" s="158" t="s">
        <v>176</v>
      </c>
      <c r="M229" s="158" t="s">
        <v>176</v>
      </c>
      <c r="N229" s="175"/>
      <c r="O229" s="162" t="s">
        <v>438</v>
      </c>
      <c r="P229" s="160"/>
      <c r="R229" s="161">
        <f>P229</f>
        <v>0</v>
      </c>
      <c r="T229" s="160"/>
      <c r="V229" s="161">
        <f>T229</f>
        <v>0</v>
      </c>
    </row>
    <row r="230" spans="1:22" ht="15" hidden="1" customHeight="1">
      <c r="A230" s="153">
        <v>220</v>
      </c>
      <c r="B230" s="153">
        <f t="shared" si="80"/>
        <v>4</v>
      </c>
      <c r="C230" s="154">
        <f t="shared" si="81"/>
        <v>7082</v>
      </c>
      <c r="F230" s="158" t="s">
        <v>176</v>
      </c>
      <c r="G230" s="158" t="s">
        <v>176</v>
      </c>
      <c r="H230" s="162">
        <v>7082</v>
      </c>
      <c r="I230" s="158" t="s">
        <v>176</v>
      </c>
      <c r="J230" s="158" t="s">
        <v>176</v>
      </c>
      <c r="K230" s="158" t="s">
        <v>176</v>
      </c>
      <c r="L230" s="158" t="s">
        <v>176</v>
      </c>
      <c r="M230" s="158" t="s">
        <v>176</v>
      </c>
      <c r="N230" s="175"/>
      <c r="O230" s="162" t="s">
        <v>316</v>
      </c>
      <c r="P230" s="160"/>
      <c r="R230" s="161">
        <f>P230-SUM(R231:R284)</f>
        <v>0</v>
      </c>
      <c r="T230" s="160"/>
      <c r="V230" s="161">
        <f>T230+V231+V272</f>
        <v>0</v>
      </c>
    </row>
    <row r="231" spans="1:22" ht="15" hidden="1" customHeight="1">
      <c r="A231" s="153">
        <v>221</v>
      </c>
      <c r="B231" s="153">
        <f t="shared" si="80"/>
        <v>5</v>
      </c>
      <c r="C231" s="154">
        <f t="shared" si="81"/>
        <v>70821</v>
      </c>
      <c r="F231" s="158" t="s">
        <v>176</v>
      </c>
      <c r="G231" s="158" t="s">
        <v>176</v>
      </c>
      <c r="H231" s="158" t="s">
        <v>176</v>
      </c>
      <c r="I231" s="163">
        <v>70821</v>
      </c>
      <c r="J231" s="158" t="s">
        <v>176</v>
      </c>
      <c r="K231" s="158" t="s">
        <v>176</v>
      </c>
      <c r="L231" s="158" t="s">
        <v>176</v>
      </c>
      <c r="M231" s="158" t="s">
        <v>176</v>
      </c>
      <c r="N231" s="175" t="s">
        <v>1422</v>
      </c>
      <c r="O231" s="163" t="s">
        <v>1140</v>
      </c>
      <c r="P231" s="160"/>
      <c r="R231" s="161">
        <f>P231-SUM(R232:R271)</f>
        <v>0</v>
      </c>
      <c r="T231" s="160"/>
      <c r="V231" s="161">
        <f>T231+V232+V237+V245+V256+V264+V269</f>
        <v>0</v>
      </c>
    </row>
    <row r="232" spans="1:22" ht="15" hidden="1" customHeight="1">
      <c r="A232" s="153">
        <v>222</v>
      </c>
      <c r="B232" s="153">
        <f t="shared" si="80"/>
        <v>6</v>
      </c>
      <c r="C232" s="154">
        <f t="shared" si="81"/>
        <v>708211</v>
      </c>
      <c r="F232" s="158" t="s">
        <v>176</v>
      </c>
      <c r="G232" s="158" t="s">
        <v>176</v>
      </c>
      <c r="H232" s="158" t="s">
        <v>176</v>
      </c>
      <c r="I232" s="158" t="s">
        <v>176</v>
      </c>
      <c r="J232" s="165">
        <v>708211</v>
      </c>
      <c r="K232" s="158" t="s">
        <v>176</v>
      </c>
      <c r="L232" s="158" t="s">
        <v>176</v>
      </c>
      <c r="M232" s="158" t="s">
        <v>176</v>
      </c>
      <c r="N232" s="175" t="s">
        <v>1422</v>
      </c>
      <c r="O232" s="165" t="s">
        <v>1141</v>
      </c>
      <c r="P232" s="160"/>
      <c r="R232" s="161">
        <f>P232-R233-R234-R235-R236</f>
        <v>0</v>
      </c>
      <c r="T232" s="160"/>
      <c r="V232" s="161">
        <f>T232</f>
        <v>0</v>
      </c>
    </row>
    <row r="233" spans="1:22" ht="15" hidden="1" customHeight="1">
      <c r="A233" s="153">
        <v>223</v>
      </c>
      <c r="B233" s="153">
        <f t="shared" si="80"/>
        <v>8</v>
      </c>
      <c r="C233" s="154">
        <f t="shared" si="81"/>
        <v>70821101</v>
      </c>
      <c r="F233" s="158" t="s">
        <v>176</v>
      </c>
      <c r="G233" s="158" t="s">
        <v>176</v>
      </c>
      <c r="H233" s="158" t="s">
        <v>176</v>
      </c>
      <c r="I233" s="158" t="s">
        <v>176</v>
      </c>
      <c r="J233" s="158" t="s">
        <v>176</v>
      </c>
      <c r="K233" s="158" t="s">
        <v>176</v>
      </c>
      <c r="L233" s="167">
        <v>70821101</v>
      </c>
      <c r="M233" s="158" t="s">
        <v>176</v>
      </c>
      <c r="N233" s="175" t="s">
        <v>1422</v>
      </c>
      <c r="O233" s="167" t="s">
        <v>1142</v>
      </c>
      <c r="P233" s="160"/>
      <c r="R233" s="161">
        <f t="shared" ref="R233:R236" si="92">P233</f>
        <v>0</v>
      </c>
      <c r="T233" s="160"/>
      <c r="V233" s="161">
        <f t="shared" ref="V233:V236" si="93">T233</f>
        <v>0</v>
      </c>
    </row>
    <row r="234" spans="1:22" ht="15" hidden="1" customHeight="1">
      <c r="A234" s="153">
        <v>224</v>
      </c>
      <c r="B234" s="153">
        <f t="shared" si="80"/>
        <v>8</v>
      </c>
      <c r="C234" s="154">
        <f t="shared" si="81"/>
        <v>70821102</v>
      </c>
      <c r="F234" s="158" t="s">
        <v>176</v>
      </c>
      <c r="G234" s="158" t="s">
        <v>176</v>
      </c>
      <c r="H234" s="158" t="s">
        <v>176</v>
      </c>
      <c r="I234" s="158" t="s">
        <v>176</v>
      </c>
      <c r="J234" s="158" t="s">
        <v>176</v>
      </c>
      <c r="K234" s="158" t="s">
        <v>176</v>
      </c>
      <c r="L234" s="167">
        <v>70821102</v>
      </c>
      <c r="M234" s="158" t="s">
        <v>176</v>
      </c>
      <c r="N234" s="175" t="s">
        <v>1422</v>
      </c>
      <c r="O234" s="167" t="s">
        <v>1143</v>
      </c>
      <c r="P234" s="160"/>
      <c r="R234" s="161">
        <f t="shared" si="92"/>
        <v>0</v>
      </c>
      <c r="T234" s="160"/>
      <c r="V234" s="161">
        <f t="shared" si="93"/>
        <v>0</v>
      </c>
    </row>
    <row r="235" spans="1:22" ht="15" hidden="1" customHeight="1">
      <c r="A235" s="153">
        <v>225</v>
      </c>
      <c r="B235" s="153">
        <f t="shared" si="80"/>
        <v>8</v>
      </c>
      <c r="C235" s="154">
        <f t="shared" si="81"/>
        <v>70821103</v>
      </c>
      <c r="F235" s="158" t="s">
        <v>176</v>
      </c>
      <c r="G235" s="158" t="s">
        <v>176</v>
      </c>
      <c r="H235" s="158" t="s">
        <v>176</v>
      </c>
      <c r="I235" s="158" t="s">
        <v>176</v>
      </c>
      <c r="J235" s="158" t="s">
        <v>176</v>
      </c>
      <c r="K235" s="158" t="s">
        <v>176</v>
      </c>
      <c r="L235" s="167">
        <v>70821103</v>
      </c>
      <c r="M235" s="158" t="s">
        <v>176</v>
      </c>
      <c r="N235" s="175" t="s">
        <v>1422</v>
      </c>
      <c r="O235" s="167" t="s">
        <v>1144</v>
      </c>
      <c r="P235" s="160"/>
      <c r="R235" s="161">
        <f t="shared" si="92"/>
        <v>0</v>
      </c>
      <c r="T235" s="160"/>
      <c r="V235" s="161">
        <f t="shared" si="93"/>
        <v>0</v>
      </c>
    </row>
    <row r="236" spans="1:22" ht="15" hidden="1" customHeight="1">
      <c r="A236" s="153">
        <v>226</v>
      </c>
      <c r="B236" s="153">
        <f t="shared" si="80"/>
        <v>8</v>
      </c>
      <c r="C236" s="154">
        <f t="shared" si="81"/>
        <v>70821198</v>
      </c>
      <c r="F236" s="158" t="s">
        <v>176</v>
      </c>
      <c r="G236" s="158" t="s">
        <v>176</v>
      </c>
      <c r="H236" s="158" t="s">
        <v>176</v>
      </c>
      <c r="I236" s="158" t="s">
        <v>176</v>
      </c>
      <c r="J236" s="158" t="s">
        <v>176</v>
      </c>
      <c r="K236" s="158" t="s">
        <v>176</v>
      </c>
      <c r="L236" s="167">
        <v>70821198</v>
      </c>
      <c r="M236" s="158" t="s">
        <v>176</v>
      </c>
      <c r="N236" s="175" t="s">
        <v>1422</v>
      </c>
      <c r="O236" s="167" t="s">
        <v>1145</v>
      </c>
      <c r="P236" s="160"/>
      <c r="R236" s="161">
        <f t="shared" si="92"/>
        <v>0</v>
      </c>
      <c r="T236" s="160"/>
      <c r="V236" s="161">
        <f t="shared" si="93"/>
        <v>0</v>
      </c>
    </row>
    <row r="237" spans="1:22" ht="15" hidden="1" customHeight="1">
      <c r="A237" s="153">
        <v>227</v>
      </c>
      <c r="B237" s="153">
        <f t="shared" si="80"/>
        <v>6</v>
      </c>
      <c r="C237" s="154">
        <f t="shared" si="81"/>
        <v>708212</v>
      </c>
      <c r="F237" s="158" t="s">
        <v>176</v>
      </c>
      <c r="G237" s="158" t="s">
        <v>176</v>
      </c>
      <c r="H237" s="158" t="s">
        <v>176</v>
      </c>
      <c r="I237" s="158" t="s">
        <v>176</v>
      </c>
      <c r="J237" s="165">
        <v>708212</v>
      </c>
      <c r="K237" s="158" t="s">
        <v>176</v>
      </c>
      <c r="L237" s="158" t="s">
        <v>176</v>
      </c>
      <c r="M237" s="158" t="s">
        <v>176</v>
      </c>
      <c r="N237" s="175" t="s">
        <v>1422</v>
      </c>
      <c r="O237" s="165" t="s">
        <v>1146</v>
      </c>
      <c r="P237" s="160"/>
      <c r="R237" s="161">
        <f>P237-R238-R239-R240-R241-R242-R243-R244</f>
        <v>0</v>
      </c>
      <c r="T237" s="160"/>
      <c r="V237" s="161">
        <f>T237</f>
        <v>0</v>
      </c>
    </row>
    <row r="238" spans="1:22" ht="15" hidden="1" customHeight="1">
      <c r="A238" s="153">
        <v>228</v>
      </c>
      <c r="B238" s="153">
        <f t="shared" si="80"/>
        <v>8</v>
      </c>
      <c r="C238" s="154">
        <f t="shared" si="81"/>
        <v>70821201</v>
      </c>
      <c r="F238" s="158" t="s">
        <v>176</v>
      </c>
      <c r="G238" s="158" t="s">
        <v>176</v>
      </c>
      <c r="H238" s="158" t="s">
        <v>176</v>
      </c>
      <c r="I238" s="158" t="s">
        <v>176</v>
      </c>
      <c r="J238" s="158" t="s">
        <v>176</v>
      </c>
      <c r="K238" s="158" t="s">
        <v>176</v>
      </c>
      <c r="L238" s="167">
        <v>70821201</v>
      </c>
      <c r="M238" s="158" t="s">
        <v>176</v>
      </c>
      <c r="N238" s="175" t="s">
        <v>1422</v>
      </c>
      <c r="O238" s="167" t="s">
        <v>1147</v>
      </c>
      <c r="P238" s="160"/>
      <c r="R238" s="161">
        <f t="shared" ref="R238:R244" si="94">P238</f>
        <v>0</v>
      </c>
      <c r="T238" s="160"/>
      <c r="V238" s="161">
        <f t="shared" ref="V238:V244" si="95">T238</f>
        <v>0</v>
      </c>
    </row>
    <row r="239" spans="1:22" ht="15" hidden="1" customHeight="1">
      <c r="A239" s="153">
        <v>229</v>
      </c>
      <c r="B239" s="153">
        <f t="shared" si="80"/>
        <v>8</v>
      </c>
      <c r="C239" s="154">
        <f t="shared" si="81"/>
        <v>70821202</v>
      </c>
      <c r="F239" s="158" t="s">
        <v>176</v>
      </c>
      <c r="G239" s="158" t="s">
        <v>176</v>
      </c>
      <c r="H239" s="158" t="s">
        <v>176</v>
      </c>
      <c r="I239" s="158" t="s">
        <v>176</v>
      </c>
      <c r="J239" s="158" t="s">
        <v>176</v>
      </c>
      <c r="K239" s="158" t="s">
        <v>176</v>
      </c>
      <c r="L239" s="167">
        <v>70821202</v>
      </c>
      <c r="M239" s="158" t="s">
        <v>176</v>
      </c>
      <c r="N239" s="175" t="s">
        <v>1422</v>
      </c>
      <c r="O239" s="167" t="s">
        <v>1148</v>
      </c>
      <c r="P239" s="160"/>
      <c r="R239" s="161">
        <f t="shared" si="94"/>
        <v>0</v>
      </c>
      <c r="T239" s="160"/>
      <c r="V239" s="161">
        <f t="shared" si="95"/>
        <v>0</v>
      </c>
    </row>
    <row r="240" spans="1:22" ht="15" hidden="1" customHeight="1">
      <c r="A240" s="153">
        <v>230</v>
      </c>
      <c r="B240" s="153">
        <f t="shared" si="80"/>
        <v>8</v>
      </c>
      <c r="C240" s="154">
        <f t="shared" si="81"/>
        <v>70821203</v>
      </c>
      <c r="F240" s="158" t="s">
        <v>176</v>
      </c>
      <c r="G240" s="158" t="s">
        <v>176</v>
      </c>
      <c r="H240" s="158" t="s">
        <v>176</v>
      </c>
      <c r="I240" s="158" t="s">
        <v>176</v>
      </c>
      <c r="J240" s="158" t="s">
        <v>176</v>
      </c>
      <c r="K240" s="158" t="s">
        <v>176</v>
      </c>
      <c r="L240" s="167">
        <v>70821203</v>
      </c>
      <c r="M240" s="158" t="s">
        <v>176</v>
      </c>
      <c r="N240" s="175" t="s">
        <v>1422</v>
      </c>
      <c r="O240" s="167" t="s">
        <v>1149</v>
      </c>
      <c r="P240" s="160"/>
      <c r="R240" s="161">
        <f t="shared" si="94"/>
        <v>0</v>
      </c>
      <c r="T240" s="160"/>
      <c r="V240" s="161">
        <f t="shared" si="95"/>
        <v>0</v>
      </c>
    </row>
    <row r="241" spans="1:22" ht="15" hidden="1" customHeight="1">
      <c r="A241" s="153">
        <v>231</v>
      </c>
      <c r="B241" s="153">
        <f t="shared" si="80"/>
        <v>8</v>
      </c>
      <c r="C241" s="154">
        <f t="shared" si="81"/>
        <v>70821204</v>
      </c>
      <c r="F241" s="158" t="s">
        <v>176</v>
      </c>
      <c r="G241" s="158" t="s">
        <v>176</v>
      </c>
      <c r="H241" s="158" t="s">
        <v>176</v>
      </c>
      <c r="I241" s="158" t="s">
        <v>176</v>
      </c>
      <c r="J241" s="158" t="s">
        <v>176</v>
      </c>
      <c r="K241" s="158" t="s">
        <v>176</v>
      </c>
      <c r="L241" s="167">
        <v>70821204</v>
      </c>
      <c r="M241" s="158" t="s">
        <v>176</v>
      </c>
      <c r="N241" s="175" t="s">
        <v>1422</v>
      </c>
      <c r="O241" s="167" t="s">
        <v>1150</v>
      </c>
      <c r="P241" s="160"/>
      <c r="R241" s="161">
        <f t="shared" si="94"/>
        <v>0</v>
      </c>
      <c r="T241" s="160"/>
      <c r="V241" s="161">
        <f t="shared" si="95"/>
        <v>0</v>
      </c>
    </row>
    <row r="242" spans="1:22" ht="15" hidden="1" customHeight="1">
      <c r="A242" s="153">
        <v>232</v>
      </c>
      <c r="B242" s="153">
        <f t="shared" si="80"/>
        <v>8</v>
      </c>
      <c r="C242" s="154">
        <f t="shared" si="81"/>
        <v>70821205</v>
      </c>
      <c r="F242" s="158" t="s">
        <v>176</v>
      </c>
      <c r="G242" s="158" t="s">
        <v>176</v>
      </c>
      <c r="H242" s="158" t="s">
        <v>176</v>
      </c>
      <c r="I242" s="158" t="s">
        <v>176</v>
      </c>
      <c r="J242" s="158" t="s">
        <v>176</v>
      </c>
      <c r="K242" s="158" t="s">
        <v>176</v>
      </c>
      <c r="L242" s="167">
        <v>70821205</v>
      </c>
      <c r="M242" s="158" t="s">
        <v>176</v>
      </c>
      <c r="N242" s="175" t="s">
        <v>1422</v>
      </c>
      <c r="O242" s="167" t="s">
        <v>1151</v>
      </c>
      <c r="P242" s="160"/>
      <c r="R242" s="161">
        <f t="shared" si="94"/>
        <v>0</v>
      </c>
      <c r="T242" s="160"/>
      <c r="V242" s="161">
        <f t="shared" si="95"/>
        <v>0</v>
      </c>
    </row>
    <row r="243" spans="1:22" ht="15" hidden="1" customHeight="1">
      <c r="A243" s="153">
        <v>233</v>
      </c>
      <c r="B243" s="153">
        <f t="shared" si="80"/>
        <v>8</v>
      </c>
      <c r="C243" s="154">
        <f t="shared" si="81"/>
        <v>70821206</v>
      </c>
      <c r="F243" s="158" t="s">
        <v>176</v>
      </c>
      <c r="G243" s="158" t="s">
        <v>176</v>
      </c>
      <c r="H243" s="158" t="s">
        <v>176</v>
      </c>
      <c r="I243" s="158" t="s">
        <v>176</v>
      </c>
      <c r="J243" s="158" t="s">
        <v>176</v>
      </c>
      <c r="K243" s="158" t="s">
        <v>176</v>
      </c>
      <c r="L243" s="167">
        <v>70821206</v>
      </c>
      <c r="M243" s="158" t="s">
        <v>176</v>
      </c>
      <c r="N243" s="175" t="s">
        <v>1422</v>
      </c>
      <c r="O243" s="167" t="s">
        <v>1152</v>
      </c>
      <c r="P243" s="160"/>
      <c r="R243" s="161">
        <f t="shared" si="94"/>
        <v>0</v>
      </c>
      <c r="T243" s="160"/>
      <c r="V243" s="161">
        <f t="shared" si="95"/>
        <v>0</v>
      </c>
    </row>
    <row r="244" spans="1:22" ht="15" hidden="1" customHeight="1">
      <c r="A244" s="153">
        <v>234</v>
      </c>
      <c r="B244" s="153">
        <f t="shared" si="80"/>
        <v>8</v>
      </c>
      <c r="C244" s="154">
        <f t="shared" si="81"/>
        <v>70821298</v>
      </c>
      <c r="F244" s="158" t="s">
        <v>176</v>
      </c>
      <c r="G244" s="158" t="s">
        <v>176</v>
      </c>
      <c r="H244" s="158" t="s">
        <v>176</v>
      </c>
      <c r="I244" s="158" t="s">
        <v>176</v>
      </c>
      <c r="J244" s="158" t="s">
        <v>176</v>
      </c>
      <c r="K244" s="158" t="s">
        <v>176</v>
      </c>
      <c r="L244" s="167">
        <v>70821298</v>
      </c>
      <c r="M244" s="158" t="s">
        <v>176</v>
      </c>
      <c r="N244" s="175" t="s">
        <v>1422</v>
      </c>
      <c r="O244" s="167" t="s">
        <v>1153</v>
      </c>
      <c r="P244" s="160"/>
      <c r="R244" s="161">
        <f t="shared" si="94"/>
        <v>0</v>
      </c>
      <c r="T244" s="160"/>
      <c r="V244" s="161">
        <f t="shared" si="95"/>
        <v>0</v>
      </c>
    </row>
    <row r="245" spans="1:22" ht="15" hidden="1" customHeight="1">
      <c r="A245" s="153">
        <v>235</v>
      </c>
      <c r="B245" s="153">
        <f t="shared" si="80"/>
        <v>6</v>
      </c>
      <c r="C245" s="154">
        <f t="shared" si="81"/>
        <v>708213</v>
      </c>
      <c r="F245" s="158" t="s">
        <v>176</v>
      </c>
      <c r="G245" s="158" t="s">
        <v>176</v>
      </c>
      <c r="H245" s="158" t="s">
        <v>176</v>
      </c>
      <c r="I245" s="158" t="s">
        <v>176</v>
      </c>
      <c r="J245" s="165">
        <v>708213</v>
      </c>
      <c r="K245" s="158" t="s">
        <v>176</v>
      </c>
      <c r="L245" s="158" t="s">
        <v>176</v>
      </c>
      <c r="M245" s="158" t="s">
        <v>176</v>
      </c>
      <c r="N245" s="175" t="s">
        <v>1422</v>
      </c>
      <c r="O245" s="165" t="s">
        <v>1154</v>
      </c>
      <c r="P245" s="160"/>
      <c r="R245" s="161">
        <f>P245-R246-R247-R248-R249-R250-R251-R252-R253-R254-R255</f>
        <v>0</v>
      </c>
      <c r="T245" s="160"/>
      <c r="V245" s="161">
        <f>T245</f>
        <v>0</v>
      </c>
    </row>
    <row r="246" spans="1:22" ht="15" hidden="1" customHeight="1">
      <c r="A246" s="153">
        <v>236</v>
      </c>
      <c r="B246" s="153">
        <f t="shared" si="80"/>
        <v>8</v>
      </c>
      <c r="C246" s="154">
        <f t="shared" si="81"/>
        <v>70821301</v>
      </c>
      <c r="F246" s="158" t="s">
        <v>176</v>
      </c>
      <c r="G246" s="158" t="s">
        <v>176</v>
      </c>
      <c r="H246" s="158" t="s">
        <v>176</v>
      </c>
      <c r="I246" s="158" t="s">
        <v>176</v>
      </c>
      <c r="J246" s="158" t="s">
        <v>176</v>
      </c>
      <c r="K246" s="158" t="s">
        <v>176</v>
      </c>
      <c r="L246" s="167">
        <v>70821301</v>
      </c>
      <c r="M246" s="158" t="s">
        <v>176</v>
      </c>
      <c r="N246" s="175" t="s">
        <v>1422</v>
      </c>
      <c r="O246" s="167" t="s">
        <v>1155</v>
      </c>
      <c r="P246" s="160"/>
      <c r="R246" s="161">
        <f t="shared" ref="R246:R255" si="96">P246</f>
        <v>0</v>
      </c>
      <c r="T246" s="160"/>
      <c r="V246" s="161">
        <f t="shared" ref="V246:V255" si="97">T246</f>
        <v>0</v>
      </c>
    </row>
    <row r="247" spans="1:22" ht="15" hidden="1" customHeight="1">
      <c r="A247" s="153">
        <v>237</v>
      </c>
      <c r="B247" s="153">
        <f t="shared" si="80"/>
        <v>8</v>
      </c>
      <c r="C247" s="154">
        <f t="shared" si="81"/>
        <v>70821302</v>
      </c>
      <c r="F247" s="158" t="s">
        <v>176</v>
      </c>
      <c r="G247" s="158" t="s">
        <v>176</v>
      </c>
      <c r="H247" s="158" t="s">
        <v>176</v>
      </c>
      <c r="I247" s="158" t="s">
        <v>176</v>
      </c>
      <c r="J247" s="158" t="s">
        <v>176</v>
      </c>
      <c r="K247" s="158" t="s">
        <v>176</v>
      </c>
      <c r="L247" s="167">
        <v>70821302</v>
      </c>
      <c r="M247" s="158" t="s">
        <v>176</v>
      </c>
      <c r="N247" s="175" t="s">
        <v>1422</v>
      </c>
      <c r="O247" s="167" t="s">
        <v>1156</v>
      </c>
      <c r="P247" s="160"/>
      <c r="R247" s="161">
        <f t="shared" si="96"/>
        <v>0</v>
      </c>
      <c r="T247" s="160"/>
      <c r="V247" s="161">
        <f t="shared" si="97"/>
        <v>0</v>
      </c>
    </row>
    <row r="248" spans="1:22" ht="15" hidden="1" customHeight="1">
      <c r="A248" s="153">
        <v>238</v>
      </c>
      <c r="B248" s="153">
        <f t="shared" si="80"/>
        <v>8</v>
      </c>
      <c r="C248" s="154">
        <f t="shared" si="81"/>
        <v>70821303</v>
      </c>
      <c r="F248" s="158" t="s">
        <v>176</v>
      </c>
      <c r="G248" s="158" t="s">
        <v>176</v>
      </c>
      <c r="H248" s="158" t="s">
        <v>176</v>
      </c>
      <c r="I248" s="158" t="s">
        <v>176</v>
      </c>
      <c r="J248" s="158" t="s">
        <v>176</v>
      </c>
      <c r="K248" s="158" t="s">
        <v>176</v>
      </c>
      <c r="L248" s="167">
        <v>70821303</v>
      </c>
      <c r="M248" s="158" t="s">
        <v>176</v>
      </c>
      <c r="N248" s="175" t="s">
        <v>1422</v>
      </c>
      <c r="O248" s="167" t="s">
        <v>1157</v>
      </c>
      <c r="P248" s="160"/>
      <c r="R248" s="161">
        <f t="shared" si="96"/>
        <v>0</v>
      </c>
      <c r="T248" s="160"/>
      <c r="V248" s="161">
        <f t="shared" si="97"/>
        <v>0</v>
      </c>
    </row>
    <row r="249" spans="1:22" ht="15" hidden="1" customHeight="1">
      <c r="A249" s="153">
        <v>239</v>
      </c>
      <c r="B249" s="153">
        <f t="shared" si="80"/>
        <v>8</v>
      </c>
      <c r="C249" s="154">
        <f t="shared" si="81"/>
        <v>70821304</v>
      </c>
      <c r="F249" s="158" t="s">
        <v>176</v>
      </c>
      <c r="G249" s="158" t="s">
        <v>176</v>
      </c>
      <c r="H249" s="158" t="s">
        <v>176</v>
      </c>
      <c r="I249" s="158" t="s">
        <v>176</v>
      </c>
      <c r="J249" s="158" t="s">
        <v>176</v>
      </c>
      <c r="K249" s="158" t="s">
        <v>176</v>
      </c>
      <c r="L249" s="167">
        <v>70821304</v>
      </c>
      <c r="M249" s="158" t="s">
        <v>176</v>
      </c>
      <c r="N249" s="175" t="s">
        <v>1422</v>
      </c>
      <c r="O249" s="167" t="s">
        <v>1158</v>
      </c>
      <c r="P249" s="160"/>
      <c r="R249" s="161">
        <f t="shared" si="96"/>
        <v>0</v>
      </c>
      <c r="T249" s="160"/>
      <c r="V249" s="161">
        <f t="shared" si="97"/>
        <v>0</v>
      </c>
    </row>
    <row r="250" spans="1:22" ht="15" hidden="1" customHeight="1">
      <c r="A250" s="153">
        <v>240</v>
      </c>
      <c r="B250" s="153">
        <f t="shared" si="80"/>
        <v>8</v>
      </c>
      <c r="C250" s="154">
        <f t="shared" si="81"/>
        <v>70821305</v>
      </c>
      <c r="F250" s="158" t="s">
        <v>176</v>
      </c>
      <c r="G250" s="158" t="s">
        <v>176</v>
      </c>
      <c r="H250" s="158" t="s">
        <v>176</v>
      </c>
      <c r="I250" s="158" t="s">
        <v>176</v>
      </c>
      <c r="J250" s="158" t="s">
        <v>176</v>
      </c>
      <c r="K250" s="158" t="s">
        <v>176</v>
      </c>
      <c r="L250" s="167">
        <v>70821305</v>
      </c>
      <c r="M250" s="158" t="s">
        <v>176</v>
      </c>
      <c r="N250" s="175" t="s">
        <v>1422</v>
      </c>
      <c r="O250" s="167" t="s">
        <v>1159</v>
      </c>
      <c r="P250" s="160"/>
      <c r="R250" s="161">
        <f t="shared" si="96"/>
        <v>0</v>
      </c>
      <c r="T250" s="160"/>
      <c r="V250" s="161">
        <f t="shared" si="97"/>
        <v>0</v>
      </c>
    </row>
    <row r="251" spans="1:22" ht="15" hidden="1" customHeight="1">
      <c r="A251" s="153">
        <v>241</v>
      </c>
      <c r="B251" s="153">
        <f t="shared" si="80"/>
        <v>8</v>
      </c>
      <c r="C251" s="154">
        <f t="shared" si="81"/>
        <v>70821306</v>
      </c>
      <c r="F251" s="158" t="s">
        <v>176</v>
      </c>
      <c r="G251" s="158" t="s">
        <v>176</v>
      </c>
      <c r="H251" s="158" t="s">
        <v>176</v>
      </c>
      <c r="I251" s="158" t="s">
        <v>176</v>
      </c>
      <c r="J251" s="158" t="s">
        <v>176</v>
      </c>
      <c r="K251" s="158" t="s">
        <v>176</v>
      </c>
      <c r="L251" s="167">
        <v>70821306</v>
      </c>
      <c r="M251" s="158" t="s">
        <v>176</v>
      </c>
      <c r="N251" s="175" t="s">
        <v>1422</v>
      </c>
      <c r="O251" s="167" t="s">
        <v>1160</v>
      </c>
      <c r="P251" s="160"/>
      <c r="R251" s="161">
        <f t="shared" si="96"/>
        <v>0</v>
      </c>
      <c r="T251" s="160"/>
      <c r="V251" s="161">
        <f t="shared" si="97"/>
        <v>0</v>
      </c>
    </row>
    <row r="252" spans="1:22" ht="15" hidden="1" customHeight="1">
      <c r="A252" s="153">
        <v>242</v>
      </c>
      <c r="B252" s="153">
        <f t="shared" si="80"/>
        <v>8</v>
      </c>
      <c r="C252" s="154">
        <f t="shared" si="81"/>
        <v>70821307</v>
      </c>
      <c r="F252" s="158" t="s">
        <v>176</v>
      </c>
      <c r="G252" s="158" t="s">
        <v>176</v>
      </c>
      <c r="H252" s="158" t="s">
        <v>176</v>
      </c>
      <c r="I252" s="158" t="s">
        <v>176</v>
      </c>
      <c r="J252" s="158" t="s">
        <v>176</v>
      </c>
      <c r="K252" s="158" t="s">
        <v>176</v>
      </c>
      <c r="L252" s="167">
        <v>70821307</v>
      </c>
      <c r="M252" s="158" t="s">
        <v>176</v>
      </c>
      <c r="N252" s="175" t="s">
        <v>1422</v>
      </c>
      <c r="O252" s="167" t="s">
        <v>1161</v>
      </c>
      <c r="P252" s="160"/>
      <c r="R252" s="161">
        <f t="shared" si="96"/>
        <v>0</v>
      </c>
      <c r="T252" s="160"/>
      <c r="V252" s="161">
        <f t="shared" si="97"/>
        <v>0</v>
      </c>
    </row>
    <row r="253" spans="1:22" ht="15" hidden="1" customHeight="1">
      <c r="A253" s="153">
        <v>243</v>
      </c>
      <c r="B253" s="153">
        <f t="shared" si="80"/>
        <v>8</v>
      </c>
      <c r="C253" s="154">
        <f t="shared" si="81"/>
        <v>70821308</v>
      </c>
      <c r="F253" s="158" t="s">
        <v>176</v>
      </c>
      <c r="G253" s="158" t="s">
        <v>176</v>
      </c>
      <c r="H253" s="158" t="s">
        <v>176</v>
      </c>
      <c r="I253" s="158" t="s">
        <v>176</v>
      </c>
      <c r="J253" s="158" t="s">
        <v>176</v>
      </c>
      <c r="K253" s="158" t="s">
        <v>176</v>
      </c>
      <c r="L253" s="167">
        <v>70821308</v>
      </c>
      <c r="M253" s="158" t="s">
        <v>176</v>
      </c>
      <c r="N253" s="175" t="s">
        <v>1422</v>
      </c>
      <c r="O253" s="167" t="s">
        <v>1162</v>
      </c>
      <c r="P253" s="160"/>
      <c r="R253" s="161">
        <f t="shared" si="96"/>
        <v>0</v>
      </c>
      <c r="T253" s="160"/>
      <c r="V253" s="161">
        <f t="shared" si="97"/>
        <v>0</v>
      </c>
    </row>
    <row r="254" spans="1:22" ht="15" hidden="1" customHeight="1">
      <c r="A254" s="153">
        <v>244</v>
      </c>
      <c r="B254" s="153">
        <f t="shared" si="80"/>
        <v>8</v>
      </c>
      <c r="C254" s="154">
        <f t="shared" si="81"/>
        <v>70821309</v>
      </c>
      <c r="F254" s="158" t="s">
        <v>176</v>
      </c>
      <c r="G254" s="158" t="s">
        <v>176</v>
      </c>
      <c r="H254" s="158" t="s">
        <v>176</v>
      </c>
      <c r="I254" s="158" t="s">
        <v>176</v>
      </c>
      <c r="J254" s="158" t="s">
        <v>176</v>
      </c>
      <c r="K254" s="158" t="s">
        <v>176</v>
      </c>
      <c r="L254" s="167">
        <v>70821309</v>
      </c>
      <c r="M254" s="158" t="s">
        <v>176</v>
      </c>
      <c r="N254" s="175" t="s">
        <v>1422</v>
      </c>
      <c r="O254" s="167" t="s">
        <v>1163</v>
      </c>
      <c r="P254" s="160"/>
      <c r="R254" s="161">
        <f t="shared" si="96"/>
        <v>0</v>
      </c>
      <c r="T254" s="160"/>
      <c r="V254" s="161">
        <f t="shared" si="97"/>
        <v>0</v>
      </c>
    </row>
    <row r="255" spans="1:22" ht="15" hidden="1" customHeight="1">
      <c r="A255" s="153">
        <v>245</v>
      </c>
      <c r="B255" s="153">
        <f t="shared" si="80"/>
        <v>8</v>
      </c>
      <c r="C255" s="154">
        <f t="shared" si="81"/>
        <v>70821398</v>
      </c>
      <c r="F255" s="158" t="s">
        <v>176</v>
      </c>
      <c r="G255" s="158" t="s">
        <v>176</v>
      </c>
      <c r="H255" s="158" t="s">
        <v>176</v>
      </c>
      <c r="I255" s="158" t="s">
        <v>176</v>
      </c>
      <c r="J255" s="158" t="s">
        <v>176</v>
      </c>
      <c r="K255" s="158" t="s">
        <v>176</v>
      </c>
      <c r="L255" s="167">
        <v>70821398</v>
      </c>
      <c r="M255" s="158" t="s">
        <v>176</v>
      </c>
      <c r="N255" s="175" t="s">
        <v>1422</v>
      </c>
      <c r="O255" s="167" t="s">
        <v>1164</v>
      </c>
      <c r="P255" s="160"/>
      <c r="R255" s="161">
        <f t="shared" si="96"/>
        <v>0</v>
      </c>
      <c r="T255" s="160"/>
      <c r="V255" s="161">
        <f t="shared" si="97"/>
        <v>0</v>
      </c>
    </row>
    <row r="256" spans="1:22" ht="15" hidden="1" customHeight="1">
      <c r="A256" s="153">
        <v>246</v>
      </c>
      <c r="B256" s="153">
        <f t="shared" si="80"/>
        <v>6</v>
      </c>
      <c r="C256" s="154">
        <f t="shared" si="81"/>
        <v>708214</v>
      </c>
      <c r="F256" s="158" t="s">
        <v>176</v>
      </c>
      <c r="G256" s="158" t="s">
        <v>176</v>
      </c>
      <c r="H256" s="158" t="s">
        <v>176</v>
      </c>
      <c r="I256" s="158" t="s">
        <v>176</v>
      </c>
      <c r="J256" s="165">
        <v>708214</v>
      </c>
      <c r="K256" s="158" t="s">
        <v>176</v>
      </c>
      <c r="L256" s="158" t="s">
        <v>176</v>
      </c>
      <c r="M256" s="158" t="s">
        <v>176</v>
      </c>
      <c r="N256" s="175" t="s">
        <v>1422</v>
      </c>
      <c r="O256" s="165" t="s">
        <v>1165</v>
      </c>
      <c r="P256" s="160"/>
      <c r="R256" s="161">
        <f>P256-R257-R258-R259-R260-R261-R262-R263</f>
        <v>0</v>
      </c>
      <c r="T256" s="160"/>
      <c r="V256" s="161">
        <f>T256</f>
        <v>0</v>
      </c>
    </row>
    <row r="257" spans="1:22" ht="15" hidden="1" customHeight="1">
      <c r="A257" s="153">
        <v>247</v>
      </c>
      <c r="B257" s="153">
        <f t="shared" si="80"/>
        <v>8</v>
      </c>
      <c r="C257" s="154">
        <f t="shared" si="81"/>
        <v>70821401</v>
      </c>
      <c r="F257" s="158" t="s">
        <v>176</v>
      </c>
      <c r="G257" s="158" t="s">
        <v>176</v>
      </c>
      <c r="H257" s="158" t="s">
        <v>176</v>
      </c>
      <c r="I257" s="158" t="s">
        <v>176</v>
      </c>
      <c r="J257" s="158" t="s">
        <v>176</v>
      </c>
      <c r="K257" s="158" t="s">
        <v>176</v>
      </c>
      <c r="L257" s="167">
        <v>70821401</v>
      </c>
      <c r="M257" s="158" t="s">
        <v>176</v>
      </c>
      <c r="N257" s="175" t="s">
        <v>1422</v>
      </c>
      <c r="O257" s="167" t="s">
        <v>1166</v>
      </c>
      <c r="P257" s="160"/>
      <c r="R257" s="161">
        <f t="shared" ref="R257:R263" si="98">P257</f>
        <v>0</v>
      </c>
      <c r="T257" s="160"/>
      <c r="V257" s="161">
        <f t="shared" ref="V257:V263" si="99">T257</f>
        <v>0</v>
      </c>
    </row>
    <row r="258" spans="1:22" ht="15" hidden="1" customHeight="1">
      <c r="A258" s="153">
        <v>248</v>
      </c>
      <c r="B258" s="153">
        <f t="shared" si="80"/>
        <v>8</v>
      </c>
      <c r="C258" s="154">
        <f t="shared" si="81"/>
        <v>70821402</v>
      </c>
      <c r="F258" s="158" t="s">
        <v>176</v>
      </c>
      <c r="G258" s="158" t="s">
        <v>176</v>
      </c>
      <c r="H258" s="158" t="s">
        <v>176</v>
      </c>
      <c r="I258" s="158" t="s">
        <v>176</v>
      </c>
      <c r="J258" s="158" t="s">
        <v>176</v>
      </c>
      <c r="K258" s="158" t="s">
        <v>176</v>
      </c>
      <c r="L258" s="167">
        <v>70821402</v>
      </c>
      <c r="M258" s="158" t="s">
        <v>176</v>
      </c>
      <c r="N258" s="175" t="s">
        <v>1422</v>
      </c>
      <c r="O258" s="167" t="s">
        <v>1167</v>
      </c>
      <c r="P258" s="160"/>
      <c r="R258" s="161">
        <f t="shared" si="98"/>
        <v>0</v>
      </c>
      <c r="T258" s="160"/>
      <c r="V258" s="161">
        <f t="shared" si="99"/>
        <v>0</v>
      </c>
    </row>
    <row r="259" spans="1:22" ht="15" hidden="1" customHeight="1">
      <c r="A259" s="153">
        <v>249</v>
      </c>
      <c r="B259" s="153">
        <f t="shared" si="80"/>
        <v>8</v>
      </c>
      <c r="C259" s="154">
        <f t="shared" si="81"/>
        <v>70821403</v>
      </c>
      <c r="F259" s="158" t="s">
        <v>176</v>
      </c>
      <c r="G259" s="158" t="s">
        <v>176</v>
      </c>
      <c r="H259" s="158" t="s">
        <v>176</v>
      </c>
      <c r="I259" s="158" t="s">
        <v>176</v>
      </c>
      <c r="J259" s="158" t="s">
        <v>176</v>
      </c>
      <c r="K259" s="158" t="s">
        <v>176</v>
      </c>
      <c r="L259" s="167">
        <v>70821403</v>
      </c>
      <c r="M259" s="158" t="s">
        <v>176</v>
      </c>
      <c r="N259" s="175" t="s">
        <v>1422</v>
      </c>
      <c r="O259" s="167" t="s">
        <v>1168</v>
      </c>
      <c r="P259" s="160"/>
      <c r="R259" s="161">
        <f t="shared" si="98"/>
        <v>0</v>
      </c>
      <c r="T259" s="160"/>
      <c r="V259" s="161">
        <f t="shared" si="99"/>
        <v>0</v>
      </c>
    </row>
    <row r="260" spans="1:22" ht="15" hidden="1" customHeight="1">
      <c r="A260" s="153">
        <v>250</v>
      </c>
      <c r="B260" s="153">
        <f t="shared" si="80"/>
        <v>8</v>
      </c>
      <c r="C260" s="154">
        <f t="shared" si="81"/>
        <v>70821404</v>
      </c>
      <c r="F260" s="158" t="s">
        <v>176</v>
      </c>
      <c r="G260" s="158" t="s">
        <v>176</v>
      </c>
      <c r="H260" s="158" t="s">
        <v>176</v>
      </c>
      <c r="I260" s="158" t="s">
        <v>176</v>
      </c>
      <c r="J260" s="158" t="s">
        <v>176</v>
      </c>
      <c r="K260" s="158" t="s">
        <v>176</v>
      </c>
      <c r="L260" s="167">
        <v>70821404</v>
      </c>
      <c r="M260" s="158" t="s">
        <v>176</v>
      </c>
      <c r="N260" s="175" t="s">
        <v>1422</v>
      </c>
      <c r="O260" s="167" t="s">
        <v>1169</v>
      </c>
      <c r="P260" s="160"/>
      <c r="R260" s="161">
        <f t="shared" si="98"/>
        <v>0</v>
      </c>
      <c r="T260" s="160"/>
      <c r="V260" s="161">
        <f t="shared" si="99"/>
        <v>0</v>
      </c>
    </row>
    <row r="261" spans="1:22" ht="15" hidden="1" customHeight="1">
      <c r="A261" s="153">
        <v>251</v>
      </c>
      <c r="B261" s="153">
        <f t="shared" si="80"/>
        <v>8</v>
      </c>
      <c r="C261" s="154">
        <f t="shared" si="81"/>
        <v>70821405</v>
      </c>
      <c r="F261" s="158" t="s">
        <v>176</v>
      </c>
      <c r="G261" s="158" t="s">
        <v>176</v>
      </c>
      <c r="H261" s="158" t="s">
        <v>176</v>
      </c>
      <c r="I261" s="158" t="s">
        <v>176</v>
      </c>
      <c r="J261" s="158" t="s">
        <v>176</v>
      </c>
      <c r="K261" s="158" t="s">
        <v>176</v>
      </c>
      <c r="L261" s="167">
        <v>70821405</v>
      </c>
      <c r="M261" s="158" t="s">
        <v>176</v>
      </c>
      <c r="N261" s="175" t="s">
        <v>1422</v>
      </c>
      <c r="O261" s="167" t="s">
        <v>1170</v>
      </c>
      <c r="P261" s="160"/>
      <c r="R261" s="161">
        <f t="shared" si="98"/>
        <v>0</v>
      </c>
      <c r="T261" s="160"/>
      <c r="V261" s="161">
        <f t="shared" si="99"/>
        <v>0</v>
      </c>
    </row>
    <row r="262" spans="1:22" ht="15" hidden="1" customHeight="1">
      <c r="A262" s="153">
        <v>252</v>
      </c>
      <c r="B262" s="153">
        <f t="shared" si="80"/>
        <v>8</v>
      </c>
      <c r="C262" s="154">
        <f t="shared" si="81"/>
        <v>70821406</v>
      </c>
      <c r="F262" s="158" t="s">
        <v>176</v>
      </c>
      <c r="G262" s="158" t="s">
        <v>176</v>
      </c>
      <c r="H262" s="158" t="s">
        <v>176</v>
      </c>
      <c r="I262" s="158" t="s">
        <v>176</v>
      </c>
      <c r="J262" s="158" t="s">
        <v>176</v>
      </c>
      <c r="K262" s="158" t="s">
        <v>176</v>
      </c>
      <c r="L262" s="167">
        <v>70821406</v>
      </c>
      <c r="M262" s="158" t="s">
        <v>176</v>
      </c>
      <c r="N262" s="175" t="s">
        <v>1422</v>
      </c>
      <c r="O262" s="167" t="s">
        <v>1171</v>
      </c>
      <c r="P262" s="160"/>
      <c r="R262" s="161">
        <f t="shared" si="98"/>
        <v>0</v>
      </c>
      <c r="T262" s="160"/>
      <c r="V262" s="161">
        <f t="shared" si="99"/>
        <v>0</v>
      </c>
    </row>
    <row r="263" spans="1:22" ht="15" hidden="1" customHeight="1">
      <c r="A263" s="153">
        <v>253</v>
      </c>
      <c r="B263" s="153">
        <f t="shared" si="80"/>
        <v>8</v>
      </c>
      <c r="C263" s="154">
        <f t="shared" si="81"/>
        <v>70821498</v>
      </c>
      <c r="F263" s="158" t="s">
        <v>176</v>
      </c>
      <c r="G263" s="158" t="s">
        <v>176</v>
      </c>
      <c r="H263" s="158" t="s">
        <v>176</v>
      </c>
      <c r="I263" s="158" t="s">
        <v>176</v>
      </c>
      <c r="J263" s="158" t="s">
        <v>176</v>
      </c>
      <c r="K263" s="158" t="s">
        <v>176</v>
      </c>
      <c r="L263" s="167">
        <v>70821498</v>
      </c>
      <c r="M263" s="158" t="s">
        <v>176</v>
      </c>
      <c r="N263" s="175" t="s">
        <v>1422</v>
      </c>
      <c r="O263" s="167" t="s">
        <v>1172</v>
      </c>
      <c r="P263" s="160"/>
      <c r="R263" s="161">
        <f t="shared" si="98"/>
        <v>0</v>
      </c>
      <c r="T263" s="160"/>
      <c r="V263" s="161">
        <f t="shared" si="99"/>
        <v>0</v>
      </c>
    </row>
    <row r="264" spans="1:22" ht="15" hidden="1" customHeight="1">
      <c r="A264" s="153">
        <v>254</v>
      </c>
      <c r="B264" s="153">
        <f t="shared" si="80"/>
        <v>6</v>
      </c>
      <c r="C264" s="154">
        <f t="shared" si="81"/>
        <v>708215</v>
      </c>
      <c r="F264" s="158" t="s">
        <v>176</v>
      </c>
      <c r="G264" s="158" t="s">
        <v>176</v>
      </c>
      <c r="H264" s="158" t="s">
        <v>176</v>
      </c>
      <c r="I264" s="158" t="s">
        <v>176</v>
      </c>
      <c r="J264" s="165">
        <v>708215</v>
      </c>
      <c r="K264" s="158" t="s">
        <v>176</v>
      </c>
      <c r="L264" s="158" t="s">
        <v>176</v>
      </c>
      <c r="M264" s="158" t="s">
        <v>176</v>
      </c>
      <c r="N264" s="175" t="s">
        <v>1422</v>
      </c>
      <c r="O264" s="165" t="s">
        <v>1173</v>
      </c>
      <c r="P264" s="160"/>
      <c r="R264" s="161">
        <f>P264-R265-R266-R267-R268</f>
        <v>0</v>
      </c>
      <c r="T264" s="160"/>
      <c r="V264" s="161">
        <f>T264+V265+V268</f>
        <v>0</v>
      </c>
    </row>
    <row r="265" spans="1:22" ht="15" hidden="1" customHeight="1">
      <c r="A265" s="153">
        <v>255</v>
      </c>
      <c r="B265" s="153">
        <f t="shared" si="80"/>
        <v>7</v>
      </c>
      <c r="C265" s="154">
        <f t="shared" si="81"/>
        <v>7082151</v>
      </c>
      <c r="F265" s="158" t="s">
        <v>176</v>
      </c>
      <c r="G265" s="158" t="s">
        <v>176</v>
      </c>
      <c r="H265" s="158" t="s">
        <v>176</v>
      </c>
      <c r="I265" s="158" t="s">
        <v>176</v>
      </c>
      <c r="J265" s="158" t="s">
        <v>176</v>
      </c>
      <c r="K265" s="166">
        <v>7082151</v>
      </c>
      <c r="L265" s="158" t="s">
        <v>176</v>
      </c>
      <c r="M265" s="158" t="s">
        <v>176</v>
      </c>
      <c r="N265" s="175" t="s">
        <v>1422</v>
      </c>
      <c r="O265" s="166" t="s">
        <v>1174</v>
      </c>
      <c r="P265" s="160"/>
      <c r="R265" s="161">
        <f>P265-R266-R267</f>
        <v>0</v>
      </c>
      <c r="T265" s="160"/>
      <c r="V265" s="161">
        <f>T265+V266+V267</f>
        <v>0</v>
      </c>
    </row>
    <row r="266" spans="1:22" ht="15" hidden="1" customHeight="1">
      <c r="A266" s="153">
        <v>256</v>
      </c>
      <c r="B266" s="153">
        <f t="shared" si="80"/>
        <v>8</v>
      </c>
      <c r="C266" s="154">
        <f t="shared" si="81"/>
        <v>70821511</v>
      </c>
      <c r="F266" s="158" t="s">
        <v>176</v>
      </c>
      <c r="G266" s="158" t="s">
        <v>176</v>
      </c>
      <c r="H266" s="158" t="s">
        <v>176</v>
      </c>
      <c r="I266" s="158" t="s">
        <v>176</v>
      </c>
      <c r="J266" s="158" t="s">
        <v>176</v>
      </c>
      <c r="K266" s="158" t="s">
        <v>176</v>
      </c>
      <c r="L266" s="167">
        <v>70821511</v>
      </c>
      <c r="M266" s="158" t="s">
        <v>176</v>
      </c>
      <c r="N266" s="175" t="s">
        <v>1422</v>
      </c>
      <c r="O266" s="167" t="s">
        <v>276</v>
      </c>
      <c r="P266" s="160"/>
      <c r="R266" s="161">
        <f t="shared" ref="R266:R267" si="100">P266</f>
        <v>0</v>
      </c>
      <c r="T266" s="160"/>
      <c r="V266" s="161">
        <f t="shared" ref="V266:V267" si="101">T266</f>
        <v>0</v>
      </c>
    </row>
    <row r="267" spans="1:22" ht="15" hidden="1" customHeight="1">
      <c r="A267" s="153">
        <v>257</v>
      </c>
      <c r="B267" s="153">
        <f t="shared" ref="B267:B330" si="102">LEN(C267)</f>
        <v>8</v>
      </c>
      <c r="C267" s="154">
        <f t="shared" ref="C267:C330" si="103">MAX(F267:M267)</f>
        <v>70821512</v>
      </c>
      <c r="F267" s="158" t="s">
        <v>176</v>
      </c>
      <c r="G267" s="158" t="s">
        <v>176</v>
      </c>
      <c r="H267" s="158" t="s">
        <v>176</v>
      </c>
      <c r="I267" s="158" t="s">
        <v>176</v>
      </c>
      <c r="J267" s="158" t="s">
        <v>176</v>
      </c>
      <c r="K267" s="158" t="s">
        <v>176</v>
      </c>
      <c r="L267" s="167">
        <v>70821512</v>
      </c>
      <c r="M267" s="158" t="s">
        <v>176</v>
      </c>
      <c r="N267" s="175" t="s">
        <v>1422</v>
      </c>
      <c r="O267" s="167" t="s">
        <v>678</v>
      </c>
      <c r="P267" s="160"/>
      <c r="R267" s="161">
        <f t="shared" si="100"/>
        <v>0</v>
      </c>
      <c r="T267" s="160"/>
      <c r="V267" s="161">
        <f t="shared" si="101"/>
        <v>0</v>
      </c>
    </row>
    <row r="268" spans="1:22" ht="15" hidden="1" customHeight="1">
      <c r="A268" s="153">
        <v>258</v>
      </c>
      <c r="B268" s="153">
        <f t="shared" si="102"/>
        <v>7</v>
      </c>
      <c r="C268" s="154">
        <f t="shared" si="103"/>
        <v>7082158</v>
      </c>
      <c r="F268" s="158" t="s">
        <v>176</v>
      </c>
      <c r="G268" s="158" t="s">
        <v>176</v>
      </c>
      <c r="H268" s="158" t="s">
        <v>176</v>
      </c>
      <c r="I268" s="158" t="s">
        <v>176</v>
      </c>
      <c r="J268" s="158" t="s">
        <v>176</v>
      </c>
      <c r="K268" s="166">
        <v>7082158</v>
      </c>
      <c r="L268" s="158" t="s">
        <v>176</v>
      </c>
      <c r="M268" s="158" t="s">
        <v>176</v>
      </c>
      <c r="N268" s="175" t="s">
        <v>1422</v>
      </c>
      <c r="O268" s="166" t="s">
        <v>1175</v>
      </c>
      <c r="P268" s="160"/>
      <c r="R268" s="161">
        <f>P268-R270-R271-R274-R275-R276-R277-R278-R279-R280-R281</f>
        <v>0</v>
      </c>
      <c r="T268" s="160"/>
      <c r="V268" s="161">
        <f>T268+V270+V271+V274+V275+V276+V277+V278+V279+V280+V281</f>
        <v>0</v>
      </c>
    </row>
    <row r="269" spans="1:22" ht="15" hidden="1" customHeight="1">
      <c r="A269" s="153">
        <v>259</v>
      </c>
      <c r="B269" s="153">
        <f t="shared" si="102"/>
        <v>6</v>
      </c>
      <c r="C269" s="154">
        <f t="shared" si="103"/>
        <v>708216</v>
      </c>
      <c r="F269" s="158" t="s">
        <v>176</v>
      </c>
      <c r="G269" s="158" t="s">
        <v>176</v>
      </c>
      <c r="H269" s="158" t="s">
        <v>176</v>
      </c>
      <c r="I269" s="158" t="s">
        <v>176</v>
      </c>
      <c r="J269" s="165">
        <v>708216</v>
      </c>
      <c r="K269" s="158" t="s">
        <v>176</v>
      </c>
      <c r="L269" s="158" t="s">
        <v>176</v>
      </c>
      <c r="M269" s="158" t="s">
        <v>176</v>
      </c>
      <c r="N269" s="175" t="s">
        <v>1422</v>
      </c>
      <c r="O269" s="165" t="s">
        <v>1176</v>
      </c>
      <c r="P269" s="160"/>
      <c r="R269" s="161">
        <f>P269-R270-R271</f>
        <v>0</v>
      </c>
      <c r="T269" s="160"/>
      <c r="V269" s="161">
        <f>T269</f>
        <v>0</v>
      </c>
    </row>
    <row r="270" spans="1:22" ht="15" hidden="1" customHeight="1">
      <c r="A270" s="153">
        <v>260</v>
      </c>
      <c r="B270" s="153">
        <f t="shared" si="102"/>
        <v>8</v>
      </c>
      <c r="C270" s="154">
        <f t="shared" si="103"/>
        <v>70821601</v>
      </c>
      <c r="F270" s="158" t="s">
        <v>176</v>
      </c>
      <c r="G270" s="158" t="s">
        <v>176</v>
      </c>
      <c r="H270" s="158" t="s">
        <v>176</v>
      </c>
      <c r="I270" s="158" t="s">
        <v>176</v>
      </c>
      <c r="J270" s="158" t="s">
        <v>176</v>
      </c>
      <c r="K270" s="158" t="s">
        <v>176</v>
      </c>
      <c r="L270" s="167">
        <v>70821601</v>
      </c>
      <c r="M270" s="158" t="s">
        <v>176</v>
      </c>
      <c r="N270" s="175" t="s">
        <v>1422</v>
      </c>
      <c r="O270" s="167" t="s">
        <v>1177</v>
      </c>
      <c r="P270" s="160"/>
      <c r="R270" s="161">
        <f t="shared" ref="R270:R271" si="104">P270</f>
        <v>0</v>
      </c>
      <c r="T270" s="160"/>
      <c r="V270" s="161">
        <f t="shared" ref="V270:V271" si="105">T270</f>
        <v>0</v>
      </c>
    </row>
    <row r="271" spans="1:22" ht="15" hidden="1" customHeight="1">
      <c r="A271" s="153">
        <v>261</v>
      </c>
      <c r="B271" s="153">
        <f t="shared" si="102"/>
        <v>8</v>
      </c>
      <c r="C271" s="154">
        <f t="shared" si="103"/>
        <v>70821698</v>
      </c>
      <c r="F271" s="158" t="s">
        <v>176</v>
      </c>
      <c r="G271" s="158" t="s">
        <v>176</v>
      </c>
      <c r="H271" s="158" t="s">
        <v>176</v>
      </c>
      <c r="I271" s="158" t="s">
        <v>176</v>
      </c>
      <c r="J271" s="158" t="s">
        <v>176</v>
      </c>
      <c r="K271" s="158" t="s">
        <v>176</v>
      </c>
      <c r="L271" s="167">
        <v>70821698</v>
      </c>
      <c r="M271" s="158" t="s">
        <v>176</v>
      </c>
      <c r="N271" s="175" t="s">
        <v>1422</v>
      </c>
      <c r="O271" s="167" t="s">
        <v>1178</v>
      </c>
      <c r="P271" s="160"/>
      <c r="R271" s="161">
        <f t="shared" si="104"/>
        <v>0</v>
      </c>
      <c r="T271" s="160"/>
      <c r="V271" s="161">
        <f t="shared" si="105"/>
        <v>0</v>
      </c>
    </row>
    <row r="272" spans="1:22" ht="15" hidden="1" customHeight="1">
      <c r="A272" s="153">
        <v>262</v>
      </c>
      <c r="B272" s="153">
        <f t="shared" si="102"/>
        <v>5</v>
      </c>
      <c r="C272" s="154">
        <f t="shared" si="103"/>
        <v>70822</v>
      </c>
      <c r="F272" s="158" t="s">
        <v>176</v>
      </c>
      <c r="G272" s="158" t="s">
        <v>176</v>
      </c>
      <c r="H272" s="158" t="s">
        <v>176</v>
      </c>
      <c r="I272" s="163">
        <v>70822</v>
      </c>
      <c r="J272" s="158" t="s">
        <v>176</v>
      </c>
      <c r="K272" s="158" t="s">
        <v>176</v>
      </c>
      <c r="L272" s="158" t="s">
        <v>176</v>
      </c>
      <c r="M272" s="158" t="s">
        <v>176</v>
      </c>
      <c r="N272" s="175" t="s">
        <v>1422</v>
      </c>
      <c r="O272" s="163" t="s">
        <v>1179</v>
      </c>
      <c r="P272" s="160"/>
      <c r="R272" s="161">
        <f>P272-R273-R274-R275-R276-R277-R278-R279-R280-R281-R282-R283-R284</f>
        <v>0</v>
      </c>
      <c r="T272" s="160"/>
      <c r="V272" s="161">
        <f>T272+V273+V282+V283+V284</f>
        <v>0</v>
      </c>
    </row>
    <row r="273" spans="1:22" ht="15" hidden="1" customHeight="1">
      <c r="A273" s="153">
        <v>263</v>
      </c>
      <c r="B273" s="153">
        <f t="shared" si="102"/>
        <v>6</v>
      </c>
      <c r="C273" s="154">
        <f t="shared" si="103"/>
        <v>708221</v>
      </c>
      <c r="F273" s="158" t="s">
        <v>176</v>
      </c>
      <c r="G273" s="158" t="s">
        <v>176</v>
      </c>
      <c r="H273" s="158" t="s">
        <v>176</v>
      </c>
      <c r="I273" s="158" t="s">
        <v>176</v>
      </c>
      <c r="J273" s="165">
        <v>708221</v>
      </c>
      <c r="K273" s="158" t="s">
        <v>176</v>
      </c>
      <c r="L273" s="158" t="s">
        <v>176</v>
      </c>
      <c r="M273" s="158" t="s">
        <v>176</v>
      </c>
      <c r="N273" s="175" t="s">
        <v>1422</v>
      </c>
      <c r="O273" s="165" t="s">
        <v>1180</v>
      </c>
      <c r="P273" s="160"/>
      <c r="R273" s="161">
        <f>P273-R274-R275-R276-R277-R278-R279-R280-R281</f>
        <v>0</v>
      </c>
      <c r="T273" s="160"/>
      <c r="V273" s="161">
        <f>T273</f>
        <v>0</v>
      </c>
    </row>
    <row r="274" spans="1:22" ht="15" hidden="1" customHeight="1">
      <c r="A274" s="153">
        <v>264</v>
      </c>
      <c r="B274" s="153">
        <f t="shared" si="102"/>
        <v>8</v>
      </c>
      <c r="C274" s="154">
        <f t="shared" si="103"/>
        <v>70822101</v>
      </c>
      <c r="F274" s="158" t="s">
        <v>176</v>
      </c>
      <c r="G274" s="158" t="s">
        <v>176</v>
      </c>
      <c r="H274" s="158" t="s">
        <v>176</v>
      </c>
      <c r="I274" s="158" t="s">
        <v>176</v>
      </c>
      <c r="J274" s="158" t="s">
        <v>176</v>
      </c>
      <c r="K274" s="158" t="s">
        <v>176</v>
      </c>
      <c r="L274" s="167">
        <v>70822101</v>
      </c>
      <c r="M274" s="158" t="s">
        <v>176</v>
      </c>
      <c r="N274" s="175" t="s">
        <v>1422</v>
      </c>
      <c r="O274" s="167" t="s">
        <v>1181</v>
      </c>
      <c r="P274" s="160"/>
      <c r="R274" s="161">
        <f t="shared" ref="R274:R281" si="106">P274</f>
        <v>0</v>
      </c>
      <c r="T274" s="160"/>
      <c r="V274" s="161">
        <f t="shared" ref="V274:V284" si="107">T274</f>
        <v>0</v>
      </c>
    </row>
    <row r="275" spans="1:22" ht="15" hidden="1" customHeight="1">
      <c r="A275" s="153">
        <v>265</v>
      </c>
      <c r="B275" s="153">
        <f t="shared" si="102"/>
        <v>8</v>
      </c>
      <c r="C275" s="154">
        <f t="shared" si="103"/>
        <v>70822102</v>
      </c>
      <c r="F275" s="158" t="s">
        <v>176</v>
      </c>
      <c r="G275" s="158" t="s">
        <v>176</v>
      </c>
      <c r="H275" s="158" t="s">
        <v>176</v>
      </c>
      <c r="I275" s="158" t="s">
        <v>176</v>
      </c>
      <c r="J275" s="158" t="s">
        <v>176</v>
      </c>
      <c r="K275" s="158" t="s">
        <v>176</v>
      </c>
      <c r="L275" s="167">
        <v>70822102</v>
      </c>
      <c r="M275" s="158" t="s">
        <v>176</v>
      </c>
      <c r="N275" s="175" t="s">
        <v>1422</v>
      </c>
      <c r="O275" s="167" t="s">
        <v>1182</v>
      </c>
      <c r="P275" s="160"/>
      <c r="R275" s="161">
        <f t="shared" si="106"/>
        <v>0</v>
      </c>
      <c r="T275" s="160"/>
      <c r="V275" s="161">
        <f t="shared" si="107"/>
        <v>0</v>
      </c>
    </row>
    <row r="276" spans="1:22" ht="15" hidden="1" customHeight="1">
      <c r="A276" s="153">
        <v>266</v>
      </c>
      <c r="B276" s="153">
        <f t="shared" si="102"/>
        <v>8</v>
      </c>
      <c r="C276" s="154">
        <f t="shared" si="103"/>
        <v>70822103</v>
      </c>
      <c r="F276" s="158" t="s">
        <v>176</v>
      </c>
      <c r="G276" s="158" t="s">
        <v>176</v>
      </c>
      <c r="H276" s="158" t="s">
        <v>176</v>
      </c>
      <c r="I276" s="158" t="s">
        <v>176</v>
      </c>
      <c r="J276" s="158" t="s">
        <v>176</v>
      </c>
      <c r="K276" s="158" t="s">
        <v>176</v>
      </c>
      <c r="L276" s="167">
        <v>70822103</v>
      </c>
      <c r="M276" s="158" t="s">
        <v>176</v>
      </c>
      <c r="N276" s="175" t="s">
        <v>1422</v>
      </c>
      <c r="O276" s="167" t="s">
        <v>1183</v>
      </c>
      <c r="P276" s="160"/>
      <c r="R276" s="161">
        <f t="shared" si="106"/>
        <v>0</v>
      </c>
      <c r="T276" s="160"/>
      <c r="V276" s="161">
        <f t="shared" si="107"/>
        <v>0</v>
      </c>
    </row>
    <row r="277" spans="1:22" ht="15" hidden="1" customHeight="1">
      <c r="A277" s="153">
        <v>267</v>
      </c>
      <c r="B277" s="153">
        <f t="shared" si="102"/>
        <v>8</v>
      </c>
      <c r="C277" s="154">
        <f t="shared" si="103"/>
        <v>70822104</v>
      </c>
      <c r="F277" s="158" t="s">
        <v>176</v>
      </c>
      <c r="G277" s="158" t="s">
        <v>176</v>
      </c>
      <c r="H277" s="158" t="s">
        <v>176</v>
      </c>
      <c r="I277" s="158" t="s">
        <v>176</v>
      </c>
      <c r="J277" s="158" t="s">
        <v>176</v>
      </c>
      <c r="K277" s="158" t="s">
        <v>176</v>
      </c>
      <c r="L277" s="167">
        <v>70822104</v>
      </c>
      <c r="M277" s="158" t="s">
        <v>176</v>
      </c>
      <c r="N277" s="175" t="s">
        <v>1422</v>
      </c>
      <c r="O277" s="167" t="s">
        <v>1184</v>
      </c>
      <c r="P277" s="160"/>
      <c r="R277" s="161">
        <f t="shared" si="106"/>
        <v>0</v>
      </c>
      <c r="T277" s="160"/>
      <c r="V277" s="161">
        <f t="shared" si="107"/>
        <v>0</v>
      </c>
    </row>
    <row r="278" spans="1:22" ht="15" hidden="1" customHeight="1">
      <c r="A278" s="153">
        <v>268</v>
      </c>
      <c r="B278" s="153">
        <f t="shared" si="102"/>
        <v>8</v>
      </c>
      <c r="C278" s="154">
        <f t="shared" si="103"/>
        <v>70822105</v>
      </c>
      <c r="F278" s="158" t="s">
        <v>176</v>
      </c>
      <c r="G278" s="158" t="s">
        <v>176</v>
      </c>
      <c r="H278" s="158" t="s">
        <v>176</v>
      </c>
      <c r="I278" s="158" t="s">
        <v>176</v>
      </c>
      <c r="J278" s="158" t="s">
        <v>176</v>
      </c>
      <c r="K278" s="158" t="s">
        <v>176</v>
      </c>
      <c r="L278" s="167">
        <v>70822105</v>
      </c>
      <c r="M278" s="158" t="s">
        <v>176</v>
      </c>
      <c r="N278" s="175" t="s">
        <v>1422</v>
      </c>
      <c r="O278" s="167" t="s">
        <v>1185</v>
      </c>
      <c r="P278" s="160"/>
      <c r="R278" s="161">
        <f t="shared" si="106"/>
        <v>0</v>
      </c>
      <c r="T278" s="160"/>
      <c r="V278" s="161">
        <f t="shared" si="107"/>
        <v>0</v>
      </c>
    </row>
    <row r="279" spans="1:22" ht="15" hidden="1" customHeight="1">
      <c r="A279" s="153">
        <v>269</v>
      </c>
      <c r="B279" s="153">
        <f t="shared" si="102"/>
        <v>8</v>
      </c>
      <c r="C279" s="154">
        <f t="shared" si="103"/>
        <v>70822106</v>
      </c>
      <c r="F279" s="158" t="s">
        <v>176</v>
      </c>
      <c r="G279" s="158" t="s">
        <v>176</v>
      </c>
      <c r="H279" s="158" t="s">
        <v>176</v>
      </c>
      <c r="I279" s="158" t="s">
        <v>176</v>
      </c>
      <c r="J279" s="158" t="s">
        <v>176</v>
      </c>
      <c r="K279" s="158" t="s">
        <v>176</v>
      </c>
      <c r="L279" s="167">
        <v>70822106</v>
      </c>
      <c r="M279" s="158" t="s">
        <v>176</v>
      </c>
      <c r="N279" s="175" t="s">
        <v>1422</v>
      </c>
      <c r="O279" s="167" t="s">
        <v>290</v>
      </c>
      <c r="P279" s="160"/>
      <c r="R279" s="161">
        <f t="shared" si="106"/>
        <v>0</v>
      </c>
      <c r="T279" s="160"/>
      <c r="V279" s="161">
        <f t="shared" si="107"/>
        <v>0</v>
      </c>
    </row>
    <row r="280" spans="1:22" ht="15" hidden="1" customHeight="1">
      <c r="A280" s="153">
        <v>270</v>
      </c>
      <c r="B280" s="153">
        <f t="shared" si="102"/>
        <v>8</v>
      </c>
      <c r="C280" s="154">
        <f t="shared" si="103"/>
        <v>70822107</v>
      </c>
      <c r="F280" s="158" t="s">
        <v>176</v>
      </c>
      <c r="G280" s="158" t="s">
        <v>176</v>
      </c>
      <c r="H280" s="158" t="s">
        <v>176</v>
      </c>
      <c r="I280" s="158" t="s">
        <v>176</v>
      </c>
      <c r="J280" s="158" t="s">
        <v>176</v>
      </c>
      <c r="K280" s="158" t="s">
        <v>176</v>
      </c>
      <c r="L280" s="167">
        <v>70822107</v>
      </c>
      <c r="M280" s="158" t="s">
        <v>176</v>
      </c>
      <c r="N280" s="175" t="s">
        <v>1422</v>
      </c>
      <c r="O280" s="167" t="s">
        <v>1186</v>
      </c>
      <c r="P280" s="160"/>
      <c r="R280" s="161">
        <f t="shared" si="106"/>
        <v>0</v>
      </c>
      <c r="T280" s="160"/>
      <c r="V280" s="161">
        <f t="shared" si="107"/>
        <v>0</v>
      </c>
    </row>
    <row r="281" spans="1:22" ht="15" hidden="1" customHeight="1">
      <c r="A281" s="153">
        <v>271</v>
      </c>
      <c r="B281" s="153">
        <f t="shared" si="102"/>
        <v>8</v>
      </c>
      <c r="C281" s="154">
        <f t="shared" si="103"/>
        <v>70822198</v>
      </c>
      <c r="F281" s="158" t="s">
        <v>176</v>
      </c>
      <c r="G281" s="158" t="s">
        <v>176</v>
      </c>
      <c r="H281" s="158" t="s">
        <v>176</v>
      </c>
      <c r="I281" s="158" t="s">
        <v>176</v>
      </c>
      <c r="J281" s="158" t="s">
        <v>176</v>
      </c>
      <c r="K281" s="158" t="s">
        <v>176</v>
      </c>
      <c r="L281" s="167">
        <v>70822198</v>
      </c>
      <c r="M281" s="158" t="s">
        <v>176</v>
      </c>
      <c r="N281" s="175" t="s">
        <v>1422</v>
      </c>
      <c r="O281" s="167" t="s">
        <v>1187</v>
      </c>
      <c r="P281" s="160"/>
      <c r="R281" s="161">
        <f t="shared" si="106"/>
        <v>0</v>
      </c>
      <c r="T281" s="160"/>
      <c r="V281" s="161">
        <f t="shared" si="107"/>
        <v>0</v>
      </c>
    </row>
    <row r="282" spans="1:22" ht="15" hidden="1" customHeight="1">
      <c r="A282" s="153">
        <v>272</v>
      </c>
      <c r="B282" s="153">
        <f t="shared" si="102"/>
        <v>6</v>
      </c>
      <c r="C282" s="154">
        <f t="shared" si="103"/>
        <v>708222</v>
      </c>
      <c r="F282" s="158" t="s">
        <v>176</v>
      </c>
      <c r="G282" s="158" t="s">
        <v>176</v>
      </c>
      <c r="H282" s="158" t="s">
        <v>176</v>
      </c>
      <c r="I282" s="158" t="s">
        <v>176</v>
      </c>
      <c r="J282" s="165">
        <v>708222</v>
      </c>
      <c r="K282" s="158" t="s">
        <v>176</v>
      </c>
      <c r="L282" s="158" t="s">
        <v>176</v>
      </c>
      <c r="M282" s="158" t="s">
        <v>176</v>
      </c>
      <c r="N282" s="175" t="s">
        <v>1422</v>
      </c>
      <c r="O282" s="165" t="s">
        <v>1188</v>
      </c>
      <c r="P282" s="160"/>
      <c r="R282" s="161">
        <f>P282</f>
        <v>0</v>
      </c>
      <c r="T282" s="160"/>
      <c r="V282" s="161">
        <f t="shared" si="107"/>
        <v>0</v>
      </c>
    </row>
    <row r="283" spans="1:22" ht="15" hidden="1" customHeight="1">
      <c r="A283" s="153">
        <v>273</v>
      </c>
      <c r="B283" s="153">
        <f t="shared" si="102"/>
        <v>6</v>
      </c>
      <c r="C283" s="154">
        <f t="shared" si="103"/>
        <v>708223</v>
      </c>
      <c r="F283" s="158" t="s">
        <v>176</v>
      </c>
      <c r="G283" s="158" t="s">
        <v>176</v>
      </c>
      <c r="H283" s="158" t="s">
        <v>176</v>
      </c>
      <c r="I283" s="158" t="s">
        <v>176</v>
      </c>
      <c r="J283" s="165">
        <v>708223</v>
      </c>
      <c r="K283" s="158" t="s">
        <v>176</v>
      </c>
      <c r="L283" s="158" t="s">
        <v>176</v>
      </c>
      <c r="M283" s="158" t="s">
        <v>176</v>
      </c>
      <c r="N283" s="175" t="s">
        <v>1422</v>
      </c>
      <c r="O283" s="165" t="s">
        <v>1189</v>
      </c>
      <c r="P283" s="160"/>
      <c r="R283" s="161">
        <f t="shared" ref="R283:R284" si="108">P283</f>
        <v>0</v>
      </c>
      <c r="T283" s="160"/>
      <c r="V283" s="161">
        <f t="shared" si="107"/>
        <v>0</v>
      </c>
    </row>
    <row r="284" spans="1:22" ht="15" hidden="1" customHeight="1">
      <c r="A284" s="153">
        <v>274</v>
      </c>
      <c r="B284" s="153">
        <f t="shared" si="102"/>
        <v>6</v>
      </c>
      <c r="C284" s="154">
        <f t="shared" si="103"/>
        <v>708228</v>
      </c>
      <c r="F284" s="158" t="s">
        <v>176</v>
      </c>
      <c r="G284" s="158" t="s">
        <v>176</v>
      </c>
      <c r="H284" s="158" t="s">
        <v>176</v>
      </c>
      <c r="I284" s="158" t="s">
        <v>176</v>
      </c>
      <c r="J284" s="165">
        <v>708228</v>
      </c>
      <c r="K284" s="158" t="s">
        <v>176</v>
      </c>
      <c r="L284" s="158" t="s">
        <v>176</v>
      </c>
      <c r="M284" s="158" t="s">
        <v>176</v>
      </c>
      <c r="N284" s="175" t="s">
        <v>1422</v>
      </c>
      <c r="O284" s="165" t="s">
        <v>1190</v>
      </c>
      <c r="P284" s="160"/>
      <c r="R284" s="161">
        <f t="shared" si="108"/>
        <v>0</v>
      </c>
      <c r="T284" s="160"/>
      <c r="V284" s="161">
        <f t="shared" si="107"/>
        <v>0</v>
      </c>
    </row>
    <row r="285" spans="1:22" ht="15" hidden="1" customHeight="1">
      <c r="A285" s="153">
        <v>275</v>
      </c>
      <c r="B285" s="153">
        <f t="shared" si="102"/>
        <v>4</v>
      </c>
      <c r="C285" s="154">
        <f t="shared" si="103"/>
        <v>7083</v>
      </c>
      <c r="F285" s="158" t="s">
        <v>176</v>
      </c>
      <c r="G285" s="158" t="s">
        <v>176</v>
      </c>
      <c r="H285" s="162">
        <v>7083</v>
      </c>
      <c r="I285" s="158" t="s">
        <v>176</v>
      </c>
      <c r="J285" s="158" t="s">
        <v>176</v>
      </c>
      <c r="K285" s="158" t="s">
        <v>176</v>
      </c>
      <c r="L285" s="158" t="s">
        <v>176</v>
      </c>
      <c r="M285" s="158" t="s">
        <v>176</v>
      </c>
      <c r="N285" s="175"/>
      <c r="O285" s="162" t="s">
        <v>1191</v>
      </c>
      <c r="P285" s="160"/>
      <c r="R285" s="161">
        <f>P285</f>
        <v>0</v>
      </c>
      <c r="T285" s="160"/>
      <c r="V285" s="161">
        <f>T285</f>
        <v>0</v>
      </c>
    </row>
    <row r="286" spans="1:22" ht="15" hidden="1" customHeight="1">
      <c r="A286" s="153">
        <v>276</v>
      </c>
      <c r="B286" s="153">
        <f t="shared" si="102"/>
        <v>4</v>
      </c>
      <c r="C286" s="154">
        <f t="shared" si="103"/>
        <v>7084</v>
      </c>
      <c r="F286" s="158" t="s">
        <v>176</v>
      </c>
      <c r="G286" s="158" t="s">
        <v>176</v>
      </c>
      <c r="H286" s="162">
        <v>7084</v>
      </c>
      <c r="I286" s="158" t="s">
        <v>176</v>
      </c>
      <c r="J286" s="158" t="s">
        <v>176</v>
      </c>
      <c r="K286" s="158" t="s">
        <v>176</v>
      </c>
      <c r="L286" s="158" t="s">
        <v>176</v>
      </c>
      <c r="M286" s="158" t="s">
        <v>176</v>
      </c>
      <c r="N286" s="175"/>
      <c r="O286" s="162" t="s">
        <v>1192</v>
      </c>
      <c r="P286" s="160"/>
      <c r="R286" s="161">
        <f>P286-R287-R288-R289-R290-R291-R292-R293</f>
        <v>0</v>
      </c>
      <c r="T286" s="160"/>
      <c r="V286" s="161">
        <f>T286+V287+V288+V289+V290+V293</f>
        <v>0</v>
      </c>
    </row>
    <row r="287" spans="1:22" ht="15" hidden="1" customHeight="1">
      <c r="A287" s="153">
        <v>277</v>
      </c>
      <c r="B287" s="153">
        <f t="shared" si="102"/>
        <v>5</v>
      </c>
      <c r="C287" s="154">
        <f t="shared" si="103"/>
        <v>70841</v>
      </c>
      <c r="F287" s="158" t="s">
        <v>176</v>
      </c>
      <c r="G287" s="158" t="s">
        <v>176</v>
      </c>
      <c r="H287" s="158" t="s">
        <v>176</v>
      </c>
      <c r="I287" s="163">
        <v>70841</v>
      </c>
      <c r="J287" s="158" t="s">
        <v>176</v>
      </c>
      <c r="K287" s="158" t="s">
        <v>176</v>
      </c>
      <c r="L287" s="158" t="s">
        <v>176</v>
      </c>
      <c r="M287" s="158" t="s">
        <v>176</v>
      </c>
      <c r="N287" s="175" t="s">
        <v>1422</v>
      </c>
      <c r="O287" s="163" t="s">
        <v>1193</v>
      </c>
      <c r="P287" s="160"/>
      <c r="R287" s="161">
        <f>P287</f>
        <v>0</v>
      </c>
      <c r="T287" s="160"/>
      <c r="V287" s="161">
        <f>T287</f>
        <v>0</v>
      </c>
    </row>
    <row r="288" spans="1:22" ht="15" hidden="1" customHeight="1">
      <c r="A288" s="153">
        <v>278</v>
      </c>
      <c r="B288" s="153">
        <f t="shared" si="102"/>
        <v>5</v>
      </c>
      <c r="C288" s="154">
        <f t="shared" si="103"/>
        <v>70842</v>
      </c>
      <c r="F288" s="158" t="s">
        <v>176</v>
      </c>
      <c r="G288" s="158" t="s">
        <v>176</v>
      </c>
      <c r="H288" s="158" t="s">
        <v>176</v>
      </c>
      <c r="I288" s="163">
        <v>70842</v>
      </c>
      <c r="J288" s="158" t="s">
        <v>176</v>
      </c>
      <c r="K288" s="158" t="s">
        <v>176</v>
      </c>
      <c r="L288" s="158" t="s">
        <v>176</v>
      </c>
      <c r="M288" s="158" t="s">
        <v>176</v>
      </c>
      <c r="N288" s="175" t="s">
        <v>1422</v>
      </c>
      <c r="O288" s="163" t="s">
        <v>1194</v>
      </c>
      <c r="P288" s="160"/>
      <c r="R288" s="161">
        <f t="shared" ref="R288:R289" si="109">P288</f>
        <v>0</v>
      </c>
      <c r="T288" s="160"/>
      <c r="V288" s="161">
        <f t="shared" ref="V288:V289" si="110">T288</f>
        <v>0</v>
      </c>
    </row>
    <row r="289" spans="1:22" ht="15" hidden="1" customHeight="1">
      <c r="A289" s="153">
        <v>279</v>
      </c>
      <c r="B289" s="153">
        <f t="shared" si="102"/>
        <v>5</v>
      </c>
      <c r="C289" s="154">
        <f t="shared" si="103"/>
        <v>70843</v>
      </c>
      <c r="F289" s="158" t="s">
        <v>176</v>
      </c>
      <c r="G289" s="158" t="s">
        <v>176</v>
      </c>
      <c r="H289" s="158" t="s">
        <v>176</v>
      </c>
      <c r="I289" s="163">
        <v>70843</v>
      </c>
      <c r="J289" s="158" t="s">
        <v>176</v>
      </c>
      <c r="K289" s="158" t="s">
        <v>176</v>
      </c>
      <c r="L289" s="158" t="s">
        <v>176</v>
      </c>
      <c r="M289" s="158" t="s">
        <v>176</v>
      </c>
      <c r="N289" s="175" t="s">
        <v>1422</v>
      </c>
      <c r="O289" s="163" t="s">
        <v>1195</v>
      </c>
      <c r="P289" s="160"/>
      <c r="R289" s="161">
        <f t="shared" si="109"/>
        <v>0</v>
      </c>
      <c r="T289" s="160"/>
      <c r="V289" s="161">
        <f t="shared" si="110"/>
        <v>0</v>
      </c>
    </row>
    <row r="290" spans="1:22" ht="15" hidden="1" customHeight="1">
      <c r="A290" s="153">
        <v>280</v>
      </c>
      <c r="B290" s="153">
        <f t="shared" si="102"/>
        <v>5</v>
      </c>
      <c r="C290" s="154">
        <f t="shared" si="103"/>
        <v>70844</v>
      </c>
      <c r="F290" s="158" t="s">
        <v>176</v>
      </c>
      <c r="G290" s="158" t="s">
        <v>176</v>
      </c>
      <c r="H290" s="158" t="s">
        <v>176</v>
      </c>
      <c r="I290" s="163">
        <v>70844</v>
      </c>
      <c r="J290" s="158" t="s">
        <v>176</v>
      </c>
      <c r="K290" s="158" t="s">
        <v>176</v>
      </c>
      <c r="L290" s="158" t="s">
        <v>176</v>
      </c>
      <c r="M290" s="158" t="s">
        <v>176</v>
      </c>
      <c r="N290" s="175" t="s">
        <v>1422</v>
      </c>
      <c r="O290" s="163" t="s">
        <v>1196</v>
      </c>
      <c r="P290" s="160"/>
      <c r="R290" s="161">
        <f>P290-R291-R292</f>
        <v>0</v>
      </c>
      <c r="T290" s="160"/>
      <c r="V290" s="161">
        <f>T290+V291+V292</f>
        <v>0</v>
      </c>
    </row>
    <row r="291" spans="1:22" ht="15" hidden="1" customHeight="1">
      <c r="A291" s="153">
        <v>281</v>
      </c>
      <c r="B291" s="153">
        <f t="shared" si="102"/>
        <v>6</v>
      </c>
      <c r="C291" s="154">
        <f t="shared" si="103"/>
        <v>708441</v>
      </c>
      <c r="F291" s="158" t="s">
        <v>176</v>
      </c>
      <c r="G291" s="158" t="s">
        <v>176</v>
      </c>
      <c r="H291" s="158" t="s">
        <v>176</v>
      </c>
      <c r="I291" s="158" t="s">
        <v>176</v>
      </c>
      <c r="J291" s="165">
        <v>708441</v>
      </c>
      <c r="K291" s="158" t="s">
        <v>176</v>
      </c>
      <c r="L291" s="158" t="s">
        <v>176</v>
      </c>
      <c r="M291" s="158" t="s">
        <v>176</v>
      </c>
      <c r="N291" s="175" t="s">
        <v>1422</v>
      </c>
      <c r="O291" s="165" t="s">
        <v>1197</v>
      </c>
      <c r="P291" s="160"/>
      <c r="R291" s="161">
        <f t="shared" ref="R291:R292" si="111">P291</f>
        <v>0</v>
      </c>
      <c r="T291" s="160"/>
      <c r="V291" s="161">
        <f t="shared" ref="V291:V292" si="112">T291</f>
        <v>0</v>
      </c>
    </row>
    <row r="292" spans="1:22" ht="15" hidden="1" customHeight="1">
      <c r="A292" s="153">
        <v>282</v>
      </c>
      <c r="B292" s="153">
        <f t="shared" si="102"/>
        <v>6</v>
      </c>
      <c r="C292" s="154">
        <f t="shared" si="103"/>
        <v>708442</v>
      </c>
      <c r="F292" s="158" t="s">
        <v>176</v>
      </c>
      <c r="G292" s="158" t="s">
        <v>176</v>
      </c>
      <c r="H292" s="158" t="s">
        <v>176</v>
      </c>
      <c r="I292" s="158" t="s">
        <v>176</v>
      </c>
      <c r="J292" s="165">
        <v>708442</v>
      </c>
      <c r="K292" s="158" t="s">
        <v>176</v>
      </c>
      <c r="L292" s="158" t="s">
        <v>176</v>
      </c>
      <c r="M292" s="158" t="s">
        <v>176</v>
      </c>
      <c r="N292" s="175" t="s">
        <v>1422</v>
      </c>
      <c r="O292" s="165" t="s">
        <v>1198</v>
      </c>
      <c r="P292" s="160"/>
      <c r="R292" s="161">
        <f t="shared" si="111"/>
        <v>0</v>
      </c>
      <c r="T292" s="160"/>
      <c r="V292" s="161">
        <f t="shared" si="112"/>
        <v>0</v>
      </c>
    </row>
    <row r="293" spans="1:22" ht="15" hidden="1" customHeight="1">
      <c r="A293" s="153">
        <v>283</v>
      </c>
      <c r="B293" s="153">
        <f t="shared" si="102"/>
        <v>5</v>
      </c>
      <c r="C293" s="154">
        <f t="shared" si="103"/>
        <v>70848</v>
      </c>
      <c r="F293" s="158" t="s">
        <v>176</v>
      </c>
      <c r="G293" s="158" t="s">
        <v>176</v>
      </c>
      <c r="H293" s="158" t="s">
        <v>176</v>
      </c>
      <c r="I293" s="163">
        <v>70848</v>
      </c>
      <c r="J293" s="158" t="s">
        <v>176</v>
      </c>
      <c r="K293" s="158" t="s">
        <v>176</v>
      </c>
      <c r="L293" s="158" t="s">
        <v>176</v>
      </c>
      <c r="M293" s="158" t="s">
        <v>176</v>
      </c>
      <c r="N293" s="175" t="s">
        <v>1422</v>
      </c>
      <c r="O293" s="163" t="s">
        <v>411</v>
      </c>
      <c r="P293" s="160"/>
      <c r="R293" s="161">
        <f>P293-SUM(R295:R309)</f>
        <v>0</v>
      </c>
      <c r="T293" s="160"/>
      <c r="V293" s="161">
        <f>T293+V295+V296+V297+V302+V303</f>
        <v>0</v>
      </c>
    </row>
    <row r="294" spans="1:22" ht="15" hidden="1" customHeight="1">
      <c r="A294" s="153">
        <v>284</v>
      </c>
      <c r="B294" s="153">
        <f t="shared" si="102"/>
        <v>4</v>
      </c>
      <c r="C294" s="154">
        <f t="shared" si="103"/>
        <v>7088</v>
      </c>
      <c r="F294" s="158" t="s">
        <v>176</v>
      </c>
      <c r="G294" s="158" t="s">
        <v>176</v>
      </c>
      <c r="H294" s="162">
        <v>7088</v>
      </c>
      <c r="I294" s="158" t="s">
        <v>176</v>
      </c>
      <c r="J294" s="158" t="s">
        <v>176</v>
      </c>
      <c r="K294" s="158" t="s">
        <v>176</v>
      </c>
      <c r="L294" s="158" t="s">
        <v>176</v>
      </c>
      <c r="M294" s="158" t="s">
        <v>176</v>
      </c>
      <c r="N294" s="175"/>
      <c r="O294" s="162" t="s">
        <v>1199</v>
      </c>
      <c r="P294" s="160"/>
      <c r="R294" s="161">
        <f>P294-R295-R296-R297-R298-R299-R300-R301-R302-R303-R304-R305-R306-R307-R308-R309</f>
        <v>0</v>
      </c>
      <c r="T294" s="160"/>
      <c r="V294" s="161">
        <f>T294</f>
        <v>0</v>
      </c>
    </row>
    <row r="295" spans="1:22" ht="15" hidden="1" customHeight="1">
      <c r="A295" s="153">
        <v>285</v>
      </c>
      <c r="B295" s="153">
        <f t="shared" si="102"/>
        <v>6</v>
      </c>
      <c r="C295" s="154">
        <f t="shared" si="103"/>
        <v>708801</v>
      </c>
      <c r="F295" s="158" t="s">
        <v>176</v>
      </c>
      <c r="G295" s="158" t="s">
        <v>176</v>
      </c>
      <c r="H295" s="158" t="s">
        <v>176</v>
      </c>
      <c r="I295" s="158" t="s">
        <v>176</v>
      </c>
      <c r="J295" s="165">
        <v>708801</v>
      </c>
      <c r="K295" s="158" t="s">
        <v>176</v>
      </c>
      <c r="L295" s="158" t="s">
        <v>176</v>
      </c>
      <c r="M295" s="158" t="s">
        <v>176</v>
      </c>
      <c r="N295" s="175" t="s">
        <v>1422</v>
      </c>
      <c r="O295" s="165" t="s">
        <v>1200</v>
      </c>
      <c r="P295" s="160"/>
      <c r="R295" s="161">
        <f t="shared" ref="R295:R296" si="113">P295</f>
        <v>0</v>
      </c>
      <c r="T295" s="160"/>
      <c r="V295" s="161">
        <f t="shared" ref="V295:V296" si="114">T295</f>
        <v>0</v>
      </c>
    </row>
    <row r="296" spans="1:22" ht="15" hidden="1" customHeight="1">
      <c r="A296" s="153">
        <v>286</v>
      </c>
      <c r="B296" s="153">
        <f t="shared" si="102"/>
        <v>6</v>
      </c>
      <c r="C296" s="154">
        <f t="shared" si="103"/>
        <v>708802</v>
      </c>
      <c r="F296" s="158" t="s">
        <v>176</v>
      </c>
      <c r="G296" s="158" t="s">
        <v>176</v>
      </c>
      <c r="H296" s="158" t="s">
        <v>176</v>
      </c>
      <c r="I296" s="158" t="s">
        <v>176</v>
      </c>
      <c r="J296" s="165">
        <v>708802</v>
      </c>
      <c r="K296" s="158" t="s">
        <v>176</v>
      </c>
      <c r="L296" s="158" t="s">
        <v>176</v>
      </c>
      <c r="M296" s="158" t="s">
        <v>176</v>
      </c>
      <c r="N296" s="175" t="s">
        <v>1422</v>
      </c>
      <c r="O296" s="165" t="s">
        <v>1201</v>
      </c>
      <c r="P296" s="160"/>
      <c r="R296" s="161">
        <f t="shared" si="113"/>
        <v>0</v>
      </c>
      <c r="T296" s="160"/>
      <c r="V296" s="161">
        <f t="shared" si="114"/>
        <v>0</v>
      </c>
    </row>
    <row r="297" spans="1:22" ht="15" hidden="1" customHeight="1">
      <c r="A297" s="153">
        <v>287</v>
      </c>
      <c r="B297" s="153">
        <f t="shared" si="102"/>
        <v>6</v>
      </c>
      <c r="C297" s="154">
        <f t="shared" si="103"/>
        <v>708803</v>
      </c>
      <c r="F297" s="158" t="s">
        <v>176</v>
      </c>
      <c r="G297" s="158" t="s">
        <v>176</v>
      </c>
      <c r="H297" s="158" t="s">
        <v>176</v>
      </c>
      <c r="I297" s="158" t="s">
        <v>176</v>
      </c>
      <c r="J297" s="165">
        <v>708803</v>
      </c>
      <c r="K297" s="158" t="s">
        <v>176</v>
      </c>
      <c r="L297" s="158" t="s">
        <v>176</v>
      </c>
      <c r="M297" s="158" t="s">
        <v>176</v>
      </c>
      <c r="N297" s="175" t="s">
        <v>1422</v>
      </c>
      <c r="O297" s="165" t="s">
        <v>1202</v>
      </c>
      <c r="P297" s="160"/>
      <c r="R297" s="161">
        <f>P297-R298-R299-R300-R301</f>
        <v>0</v>
      </c>
      <c r="T297" s="160"/>
      <c r="V297" s="161">
        <f>T297+V298+V299+V300+V301</f>
        <v>0</v>
      </c>
    </row>
    <row r="298" spans="1:22" ht="15" hidden="1" customHeight="1">
      <c r="A298" s="153">
        <v>288</v>
      </c>
      <c r="B298" s="153">
        <f t="shared" si="102"/>
        <v>7</v>
      </c>
      <c r="C298" s="154">
        <f t="shared" si="103"/>
        <v>7088031</v>
      </c>
      <c r="F298" s="158" t="s">
        <v>176</v>
      </c>
      <c r="G298" s="158" t="s">
        <v>176</v>
      </c>
      <c r="H298" s="158" t="s">
        <v>176</v>
      </c>
      <c r="I298" s="158" t="s">
        <v>176</v>
      </c>
      <c r="J298" s="158" t="s">
        <v>176</v>
      </c>
      <c r="K298" s="166">
        <v>7088031</v>
      </c>
      <c r="L298" s="158" t="s">
        <v>176</v>
      </c>
      <c r="M298" s="158" t="s">
        <v>176</v>
      </c>
      <c r="N298" s="175" t="s">
        <v>1422</v>
      </c>
      <c r="O298" s="166" t="s">
        <v>1203</v>
      </c>
      <c r="P298" s="160"/>
      <c r="R298" s="161">
        <f>P298</f>
        <v>0</v>
      </c>
      <c r="T298" s="160"/>
      <c r="V298" s="161">
        <f>T298</f>
        <v>0</v>
      </c>
    </row>
    <row r="299" spans="1:22" ht="15" hidden="1" customHeight="1">
      <c r="A299" s="153">
        <v>289</v>
      </c>
      <c r="B299" s="153">
        <f t="shared" si="102"/>
        <v>7</v>
      </c>
      <c r="C299" s="154">
        <f t="shared" si="103"/>
        <v>7088032</v>
      </c>
      <c r="F299" s="158" t="s">
        <v>176</v>
      </c>
      <c r="G299" s="158" t="s">
        <v>176</v>
      </c>
      <c r="H299" s="158" t="s">
        <v>176</v>
      </c>
      <c r="I299" s="158" t="s">
        <v>176</v>
      </c>
      <c r="J299" s="158" t="s">
        <v>176</v>
      </c>
      <c r="K299" s="166">
        <v>7088032</v>
      </c>
      <c r="L299" s="158" t="s">
        <v>176</v>
      </c>
      <c r="M299" s="158" t="s">
        <v>176</v>
      </c>
      <c r="N299" s="175" t="s">
        <v>1422</v>
      </c>
      <c r="O299" s="166" t="s">
        <v>1204</v>
      </c>
      <c r="P299" s="160"/>
      <c r="R299" s="161">
        <f t="shared" ref="R299:R301" si="115">P299</f>
        <v>0</v>
      </c>
      <c r="T299" s="160"/>
      <c r="V299" s="161">
        <f t="shared" ref="V299:V301" si="116">T299</f>
        <v>0</v>
      </c>
    </row>
    <row r="300" spans="1:22" ht="15" hidden="1" customHeight="1">
      <c r="A300" s="153">
        <v>290</v>
      </c>
      <c r="B300" s="153">
        <f t="shared" si="102"/>
        <v>7</v>
      </c>
      <c r="C300" s="154">
        <f t="shared" si="103"/>
        <v>7088033</v>
      </c>
      <c r="F300" s="158" t="s">
        <v>176</v>
      </c>
      <c r="G300" s="158" t="s">
        <v>176</v>
      </c>
      <c r="H300" s="158" t="s">
        <v>176</v>
      </c>
      <c r="I300" s="158" t="s">
        <v>176</v>
      </c>
      <c r="J300" s="158" t="s">
        <v>176</v>
      </c>
      <c r="K300" s="166">
        <v>7088033</v>
      </c>
      <c r="L300" s="158" t="s">
        <v>176</v>
      </c>
      <c r="M300" s="158" t="s">
        <v>176</v>
      </c>
      <c r="N300" s="175" t="s">
        <v>1422</v>
      </c>
      <c r="O300" s="166" t="s">
        <v>1205</v>
      </c>
      <c r="P300" s="160"/>
      <c r="R300" s="161">
        <f t="shared" si="115"/>
        <v>0</v>
      </c>
      <c r="T300" s="160"/>
      <c r="V300" s="161">
        <f t="shared" si="116"/>
        <v>0</v>
      </c>
    </row>
    <row r="301" spans="1:22" ht="15" hidden="1" customHeight="1">
      <c r="A301" s="153">
        <v>291</v>
      </c>
      <c r="B301" s="153">
        <f t="shared" si="102"/>
        <v>7</v>
      </c>
      <c r="C301" s="154">
        <f t="shared" si="103"/>
        <v>7088038</v>
      </c>
      <c r="F301" s="158" t="s">
        <v>176</v>
      </c>
      <c r="G301" s="158" t="s">
        <v>176</v>
      </c>
      <c r="H301" s="158" t="s">
        <v>176</v>
      </c>
      <c r="I301" s="158" t="s">
        <v>176</v>
      </c>
      <c r="J301" s="158" t="s">
        <v>176</v>
      </c>
      <c r="K301" s="166">
        <v>7088038</v>
      </c>
      <c r="L301" s="158" t="s">
        <v>176</v>
      </c>
      <c r="M301" s="158" t="s">
        <v>176</v>
      </c>
      <c r="N301" s="175" t="s">
        <v>1422</v>
      </c>
      <c r="O301" s="166" t="s">
        <v>1206</v>
      </c>
      <c r="P301" s="160"/>
      <c r="R301" s="161">
        <f t="shared" si="115"/>
        <v>0</v>
      </c>
      <c r="T301" s="160"/>
      <c r="V301" s="161">
        <f t="shared" si="116"/>
        <v>0</v>
      </c>
    </row>
    <row r="302" spans="1:22" ht="15" hidden="1" customHeight="1">
      <c r="A302" s="153">
        <v>292</v>
      </c>
      <c r="B302" s="153">
        <f t="shared" si="102"/>
        <v>6</v>
      </c>
      <c r="C302" s="154">
        <f t="shared" si="103"/>
        <v>708804</v>
      </c>
      <c r="F302" s="158" t="s">
        <v>176</v>
      </c>
      <c r="G302" s="158" t="s">
        <v>176</v>
      </c>
      <c r="H302" s="158" t="s">
        <v>176</v>
      </c>
      <c r="I302" s="158" t="s">
        <v>176</v>
      </c>
      <c r="J302" s="165">
        <v>708804</v>
      </c>
      <c r="K302" s="158" t="s">
        <v>176</v>
      </c>
      <c r="L302" s="158" t="s">
        <v>176</v>
      </c>
      <c r="M302" s="158" t="s">
        <v>176</v>
      </c>
      <c r="N302" s="175" t="s">
        <v>1422</v>
      </c>
      <c r="O302" s="165" t="s">
        <v>1207</v>
      </c>
      <c r="P302" s="160"/>
      <c r="R302" s="161">
        <f>P302</f>
        <v>0</v>
      </c>
      <c r="T302" s="160"/>
      <c r="V302" s="161">
        <f>T302</f>
        <v>0</v>
      </c>
    </row>
    <row r="303" spans="1:22" ht="15" hidden="1" customHeight="1">
      <c r="A303" s="153">
        <v>293</v>
      </c>
      <c r="B303" s="153">
        <f t="shared" si="102"/>
        <v>6</v>
      </c>
      <c r="C303" s="154">
        <f t="shared" si="103"/>
        <v>708898</v>
      </c>
      <c r="F303" s="158" t="s">
        <v>176</v>
      </c>
      <c r="G303" s="158" t="s">
        <v>176</v>
      </c>
      <c r="H303" s="158" t="s">
        <v>176</v>
      </c>
      <c r="I303" s="158" t="s">
        <v>176</v>
      </c>
      <c r="J303" s="165">
        <v>708898</v>
      </c>
      <c r="K303" s="158" t="s">
        <v>176</v>
      </c>
      <c r="L303" s="158" t="s">
        <v>176</v>
      </c>
      <c r="M303" s="158" t="s">
        <v>176</v>
      </c>
      <c r="N303" s="175" t="s">
        <v>1422</v>
      </c>
      <c r="O303" s="165" t="s">
        <v>1208</v>
      </c>
      <c r="P303" s="160"/>
      <c r="R303" s="161">
        <f>P303-R304-R305-R306-R307-R308-R309</f>
        <v>0</v>
      </c>
      <c r="T303" s="160"/>
      <c r="V303" s="161">
        <f>T303+V304+V305</f>
        <v>0</v>
      </c>
    </row>
    <row r="304" spans="1:22" ht="15" hidden="1" customHeight="1">
      <c r="A304" s="153">
        <v>294</v>
      </c>
      <c r="B304" s="153">
        <f t="shared" si="102"/>
        <v>7</v>
      </c>
      <c r="C304" s="154">
        <f t="shared" si="103"/>
        <v>7088981</v>
      </c>
      <c r="F304" s="158" t="s">
        <v>176</v>
      </c>
      <c r="G304" s="158" t="s">
        <v>176</v>
      </c>
      <c r="H304" s="158" t="s">
        <v>176</v>
      </c>
      <c r="I304" s="158" t="s">
        <v>176</v>
      </c>
      <c r="J304" s="158" t="s">
        <v>176</v>
      </c>
      <c r="K304" s="166">
        <v>7088981</v>
      </c>
      <c r="L304" s="158" t="s">
        <v>176</v>
      </c>
      <c r="M304" s="158" t="s">
        <v>176</v>
      </c>
      <c r="N304" s="175" t="s">
        <v>1422</v>
      </c>
      <c r="O304" s="166" t="s">
        <v>1209</v>
      </c>
      <c r="P304" s="160"/>
      <c r="R304" s="161">
        <f>P304</f>
        <v>0</v>
      </c>
      <c r="T304" s="160"/>
      <c r="V304" s="161">
        <f>T304</f>
        <v>0</v>
      </c>
    </row>
    <row r="305" spans="1:22" ht="15" hidden="1" customHeight="1">
      <c r="A305" s="153">
        <v>295</v>
      </c>
      <c r="B305" s="153">
        <f t="shared" si="102"/>
        <v>7</v>
      </c>
      <c r="C305" s="154">
        <f t="shared" si="103"/>
        <v>7088982</v>
      </c>
      <c r="F305" s="158" t="s">
        <v>176</v>
      </c>
      <c r="G305" s="158" t="s">
        <v>176</v>
      </c>
      <c r="H305" s="158" t="s">
        <v>176</v>
      </c>
      <c r="I305" s="158" t="s">
        <v>176</v>
      </c>
      <c r="J305" s="158" t="s">
        <v>176</v>
      </c>
      <c r="K305" s="166">
        <v>7088982</v>
      </c>
      <c r="L305" s="158" t="s">
        <v>176</v>
      </c>
      <c r="M305" s="158" t="s">
        <v>176</v>
      </c>
      <c r="N305" s="175" t="s">
        <v>1422</v>
      </c>
      <c r="O305" s="166" t="s">
        <v>1075</v>
      </c>
      <c r="P305" s="160"/>
      <c r="R305" s="161">
        <f>P305-R306-R307-R308-R309</f>
        <v>0</v>
      </c>
      <c r="T305" s="160"/>
      <c r="V305" s="161">
        <f>T305+V306+V307+V308+V309</f>
        <v>0</v>
      </c>
    </row>
    <row r="306" spans="1:22" ht="15" hidden="1" customHeight="1">
      <c r="A306" s="153">
        <v>296</v>
      </c>
      <c r="B306" s="153">
        <f t="shared" si="102"/>
        <v>8</v>
      </c>
      <c r="C306" s="154">
        <f t="shared" si="103"/>
        <v>70889821</v>
      </c>
      <c r="F306" s="158" t="s">
        <v>176</v>
      </c>
      <c r="G306" s="158" t="s">
        <v>176</v>
      </c>
      <c r="H306" s="158" t="s">
        <v>176</v>
      </c>
      <c r="I306" s="158" t="s">
        <v>176</v>
      </c>
      <c r="J306" s="158" t="s">
        <v>176</v>
      </c>
      <c r="K306" s="158" t="s">
        <v>176</v>
      </c>
      <c r="L306" s="167">
        <v>70889821</v>
      </c>
      <c r="M306" s="158" t="s">
        <v>176</v>
      </c>
      <c r="N306" s="175" t="s">
        <v>1422</v>
      </c>
      <c r="O306" s="167" t="s">
        <v>1210</v>
      </c>
      <c r="P306" s="160"/>
      <c r="R306" s="161">
        <f t="shared" ref="R306:R309" si="117">P306</f>
        <v>0</v>
      </c>
      <c r="T306" s="160"/>
      <c r="V306" s="161">
        <f t="shared" ref="V306:V309" si="118">T306</f>
        <v>0</v>
      </c>
    </row>
    <row r="307" spans="1:22" ht="15" hidden="1" customHeight="1">
      <c r="A307" s="153">
        <v>297</v>
      </c>
      <c r="B307" s="153">
        <f t="shared" si="102"/>
        <v>8</v>
      </c>
      <c r="C307" s="154">
        <f t="shared" si="103"/>
        <v>70889822</v>
      </c>
      <c r="F307" s="158" t="s">
        <v>176</v>
      </c>
      <c r="G307" s="158" t="s">
        <v>176</v>
      </c>
      <c r="H307" s="158" t="s">
        <v>176</v>
      </c>
      <c r="I307" s="158" t="s">
        <v>176</v>
      </c>
      <c r="J307" s="158" t="s">
        <v>176</v>
      </c>
      <c r="K307" s="158" t="s">
        <v>176</v>
      </c>
      <c r="L307" s="167">
        <v>70889822</v>
      </c>
      <c r="M307" s="158" t="s">
        <v>176</v>
      </c>
      <c r="N307" s="175" t="s">
        <v>1422</v>
      </c>
      <c r="O307" s="167" t="s">
        <v>1211</v>
      </c>
      <c r="P307" s="160"/>
      <c r="R307" s="161">
        <f t="shared" si="117"/>
        <v>0</v>
      </c>
      <c r="T307" s="160"/>
      <c r="V307" s="161">
        <f t="shared" si="118"/>
        <v>0</v>
      </c>
    </row>
    <row r="308" spans="1:22" ht="15" hidden="1" customHeight="1">
      <c r="A308" s="153">
        <v>298</v>
      </c>
      <c r="B308" s="153">
        <f t="shared" si="102"/>
        <v>8</v>
      </c>
      <c r="C308" s="154">
        <f t="shared" si="103"/>
        <v>70889823</v>
      </c>
      <c r="F308" s="158" t="s">
        <v>176</v>
      </c>
      <c r="G308" s="158" t="s">
        <v>176</v>
      </c>
      <c r="H308" s="158" t="s">
        <v>176</v>
      </c>
      <c r="I308" s="158" t="s">
        <v>176</v>
      </c>
      <c r="J308" s="158" t="s">
        <v>176</v>
      </c>
      <c r="K308" s="158" t="s">
        <v>176</v>
      </c>
      <c r="L308" s="167">
        <v>70889823</v>
      </c>
      <c r="M308" s="158" t="s">
        <v>176</v>
      </c>
      <c r="N308" s="175" t="s">
        <v>1422</v>
      </c>
      <c r="O308" s="167" t="s">
        <v>1212</v>
      </c>
      <c r="P308" s="160"/>
      <c r="R308" s="161">
        <f t="shared" si="117"/>
        <v>0</v>
      </c>
      <c r="T308" s="160"/>
      <c r="V308" s="161">
        <f t="shared" si="118"/>
        <v>0</v>
      </c>
    </row>
    <row r="309" spans="1:22" ht="15" hidden="1" customHeight="1">
      <c r="A309" s="153">
        <v>299</v>
      </c>
      <c r="B309" s="153">
        <f t="shared" si="102"/>
        <v>8</v>
      </c>
      <c r="C309" s="154">
        <f t="shared" si="103"/>
        <v>70889824</v>
      </c>
      <c r="F309" s="158" t="s">
        <v>176</v>
      </c>
      <c r="G309" s="158" t="s">
        <v>176</v>
      </c>
      <c r="H309" s="158" t="s">
        <v>176</v>
      </c>
      <c r="I309" s="158" t="s">
        <v>176</v>
      </c>
      <c r="J309" s="158" t="s">
        <v>176</v>
      </c>
      <c r="K309" s="158" t="s">
        <v>176</v>
      </c>
      <c r="L309" s="167">
        <v>70889824</v>
      </c>
      <c r="M309" s="158" t="s">
        <v>176</v>
      </c>
      <c r="N309" s="175" t="s">
        <v>1422</v>
      </c>
      <c r="O309" s="167" t="s">
        <v>1213</v>
      </c>
      <c r="P309" s="160"/>
      <c r="R309" s="161">
        <f t="shared" si="117"/>
        <v>0</v>
      </c>
      <c r="T309" s="160"/>
      <c r="V309" s="161">
        <f t="shared" si="118"/>
        <v>0</v>
      </c>
    </row>
    <row r="310" spans="1:22" ht="15" hidden="1" customHeight="1">
      <c r="A310" s="153">
        <v>300</v>
      </c>
      <c r="B310" s="153">
        <f t="shared" si="102"/>
        <v>3</v>
      </c>
      <c r="C310" s="154">
        <f t="shared" si="103"/>
        <v>709</v>
      </c>
      <c r="F310" s="158" t="s">
        <v>176</v>
      </c>
      <c r="G310" s="159">
        <v>709</v>
      </c>
      <c r="H310" s="158" t="s">
        <v>176</v>
      </c>
      <c r="I310" s="158" t="s">
        <v>176</v>
      </c>
      <c r="J310" s="158" t="s">
        <v>176</v>
      </c>
      <c r="K310" s="158" t="s">
        <v>176</v>
      </c>
      <c r="L310" s="158" t="s">
        <v>176</v>
      </c>
      <c r="M310" s="158" t="s">
        <v>176</v>
      </c>
      <c r="N310" s="175"/>
      <c r="O310" s="159" t="s">
        <v>1214</v>
      </c>
      <c r="P310" s="160"/>
      <c r="R310" s="161">
        <f>P310-R311-R312-R313-R314-R315-R316-R317</f>
        <v>0</v>
      </c>
      <c r="T310" s="160"/>
      <c r="V310" s="161">
        <f>T310+V311+V312+V313+V314+V315+V316+V317</f>
        <v>0</v>
      </c>
    </row>
    <row r="311" spans="1:22" ht="15" hidden="1" customHeight="1">
      <c r="A311" s="153">
        <v>301</v>
      </c>
      <c r="B311" s="153">
        <f t="shared" si="102"/>
        <v>4</v>
      </c>
      <c r="C311" s="154">
        <f t="shared" si="103"/>
        <v>7091</v>
      </c>
      <c r="F311" s="158" t="s">
        <v>176</v>
      </c>
      <c r="G311" s="158" t="s">
        <v>176</v>
      </c>
      <c r="H311" s="162">
        <v>7091</v>
      </c>
      <c r="I311" s="158" t="s">
        <v>176</v>
      </c>
      <c r="J311" s="158" t="s">
        <v>176</v>
      </c>
      <c r="K311" s="158" t="s">
        <v>176</v>
      </c>
      <c r="L311" s="158" t="s">
        <v>176</v>
      </c>
      <c r="M311" s="158" t="s">
        <v>176</v>
      </c>
      <c r="N311" s="175" t="s">
        <v>1422</v>
      </c>
      <c r="O311" s="162" t="s">
        <v>1215</v>
      </c>
      <c r="P311" s="160"/>
      <c r="R311" s="161">
        <f>P311</f>
        <v>0</v>
      </c>
      <c r="T311" s="160"/>
      <c r="V311" s="161">
        <f t="shared" ref="V311:V317" si="119">T311</f>
        <v>0</v>
      </c>
    </row>
    <row r="312" spans="1:22" ht="15" hidden="1" customHeight="1">
      <c r="A312" s="153">
        <v>302</v>
      </c>
      <c r="B312" s="153">
        <f t="shared" si="102"/>
        <v>4</v>
      </c>
      <c r="C312" s="154">
        <f t="shared" si="103"/>
        <v>7092</v>
      </c>
      <c r="F312" s="158" t="s">
        <v>176</v>
      </c>
      <c r="G312" s="158" t="s">
        <v>176</v>
      </c>
      <c r="H312" s="162">
        <v>7092</v>
      </c>
      <c r="I312" s="158" t="s">
        <v>176</v>
      </c>
      <c r="J312" s="158" t="s">
        <v>176</v>
      </c>
      <c r="K312" s="158" t="s">
        <v>176</v>
      </c>
      <c r="L312" s="158" t="s">
        <v>176</v>
      </c>
      <c r="M312" s="158" t="s">
        <v>176</v>
      </c>
      <c r="N312" s="175" t="s">
        <v>1422</v>
      </c>
      <c r="O312" s="162" t="s">
        <v>1216</v>
      </c>
      <c r="P312" s="160"/>
      <c r="R312" s="161">
        <f t="shared" ref="R312:R317" si="120">P312</f>
        <v>0</v>
      </c>
      <c r="T312" s="160"/>
      <c r="V312" s="161">
        <f t="shared" si="119"/>
        <v>0</v>
      </c>
    </row>
    <row r="313" spans="1:22" ht="15" hidden="1" customHeight="1">
      <c r="A313" s="153">
        <v>303</v>
      </c>
      <c r="B313" s="153">
        <f t="shared" si="102"/>
        <v>4</v>
      </c>
      <c r="C313" s="154">
        <f t="shared" si="103"/>
        <v>7093</v>
      </c>
      <c r="F313" s="158" t="s">
        <v>176</v>
      </c>
      <c r="G313" s="158" t="s">
        <v>176</v>
      </c>
      <c r="H313" s="162">
        <v>7093</v>
      </c>
      <c r="I313" s="158" t="s">
        <v>176</v>
      </c>
      <c r="J313" s="158" t="s">
        <v>176</v>
      </c>
      <c r="K313" s="158" t="s">
        <v>176</v>
      </c>
      <c r="L313" s="158" t="s">
        <v>176</v>
      </c>
      <c r="M313" s="158" t="s">
        <v>176</v>
      </c>
      <c r="N313" s="175" t="s">
        <v>1422</v>
      </c>
      <c r="O313" s="162" t="s">
        <v>1217</v>
      </c>
      <c r="P313" s="160"/>
      <c r="R313" s="161">
        <f t="shared" si="120"/>
        <v>0</v>
      </c>
      <c r="T313" s="160"/>
      <c r="V313" s="161">
        <f t="shared" si="119"/>
        <v>0</v>
      </c>
    </row>
    <row r="314" spans="1:22" ht="15" hidden="1" customHeight="1">
      <c r="A314" s="153">
        <v>304</v>
      </c>
      <c r="B314" s="153">
        <f t="shared" si="102"/>
        <v>4</v>
      </c>
      <c r="C314" s="154">
        <f t="shared" si="103"/>
        <v>7094</v>
      </c>
      <c r="F314" s="158" t="s">
        <v>176</v>
      </c>
      <c r="G314" s="158" t="s">
        <v>176</v>
      </c>
      <c r="H314" s="162">
        <v>7094</v>
      </c>
      <c r="I314" s="158" t="s">
        <v>176</v>
      </c>
      <c r="J314" s="158" t="s">
        <v>176</v>
      </c>
      <c r="K314" s="158" t="s">
        <v>176</v>
      </c>
      <c r="L314" s="158" t="s">
        <v>176</v>
      </c>
      <c r="M314" s="158" t="s">
        <v>176</v>
      </c>
      <c r="N314" s="175" t="s">
        <v>1422</v>
      </c>
      <c r="O314" s="162" t="s">
        <v>1218</v>
      </c>
      <c r="P314" s="160"/>
      <c r="R314" s="161">
        <f t="shared" si="120"/>
        <v>0</v>
      </c>
      <c r="T314" s="160"/>
      <c r="V314" s="161">
        <f t="shared" si="119"/>
        <v>0</v>
      </c>
    </row>
    <row r="315" spans="1:22" ht="15" hidden="1" customHeight="1">
      <c r="A315" s="153">
        <v>305</v>
      </c>
      <c r="B315" s="153">
        <f t="shared" si="102"/>
        <v>4</v>
      </c>
      <c r="C315" s="154">
        <f t="shared" si="103"/>
        <v>7095</v>
      </c>
      <c r="F315" s="158" t="s">
        <v>176</v>
      </c>
      <c r="G315" s="158" t="s">
        <v>176</v>
      </c>
      <c r="H315" s="162">
        <v>7095</v>
      </c>
      <c r="I315" s="158" t="s">
        <v>176</v>
      </c>
      <c r="J315" s="158" t="s">
        <v>176</v>
      </c>
      <c r="K315" s="158" t="s">
        <v>176</v>
      </c>
      <c r="L315" s="158" t="s">
        <v>176</v>
      </c>
      <c r="M315" s="158" t="s">
        <v>176</v>
      </c>
      <c r="N315" s="175" t="s">
        <v>1422</v>
      </c>
      <c r="O315" s="162" t="s">
        <v>1219</v>
      </c>
      <c r="P315" s="160"/>
      <c r="R315" s="161">
        <f t="shared" si="120"/>
        <v>0</v>
      </c>
      <c r="T315" s="160"/>
      <c r="V315" s="161">
        <f t="shared" si="119"/>
        <v>0</v>
      </c>
    </row>
    <row r="316" spans="1:22" ht="15" hidden="1" customHeight="1">
      <c r="A316" s="153">
        <v>306</v>
      </c>
      <c r="B316" s="153">
        <f t="shared" si="102"/>
        <v>4</v>
      </c>
      <c r="C316" s="154">
        <f t="shared" si="103"/>
        <v>7096</v>
      </c>
      <c r="F316" s="158" t="s">
        <v>176</v>
      </c>
      <c r="G316" s="158" t="s">
        <v>176</v>
      </c>
      <c r="H316" s="162">
        <v>7096</v>
      </c>
      <c r="I316" s="158" t="s">
        <v>176</v>
      </c>
      <c r="J316" s="158" t="s">
        <v>176</v>
      </c>
      <c r="K316" s="158" t="s">
        <v>176</v>
      </c>
      <c r="L316" s="158" t="s">
        <v>176</v>
      </c>
      <c r="M316" s="158" t="s">
        <v>176</v>
      </c>
      <c r="N316" s="175" t="s">
        <v>1422</v>
      </c>
      <c r="O316" s="162" t="s">
        <v>1220</v>
      </c>
      <c r="P316" s="160"/>
      <c r="R316" s="161">
        <f t="shared" si="120"/>
        <v>0</v>
      </c>
      <c r="T316" s="160"/>
      <c r="V316" s="161">
        <f t="shared" si="119"/>
        <v>0</v>
      </c>
    </row>
    <row r="317" spans="1:22" ht="15" hidden="1" customHeight="1">
      <c r="A317" s="153">
        <v>307</v>
      </c>
      <c r="B317" s="153">
        <f t="shared" si="102"/>
        <v>4</v>
      </c>
      <c r="C317" s="154">
        <f t="shared" si="103"/>
        <v>7098</v>
      </c>
      <c r="F317" s="158" t="s">
        <v>176</v>
      </c>
      <c r="G317" s="158" t="s">
        <v>176</v>
      </c>
      <c r="H317" s="162">
        <v>7098</v>
      </c>
      <c r="I317" s="158" t="s">
        <v>176</v>
      </c>
      <c r="J317" s="158" t="s">
        <v>176</v>
      </c>
      <c r="K317" s="158" t="s">
        <v>176</v>
      </c>
      <c r="L317" s="158" t="s">
        <v>176</v>
      </c>
      <c r="M317" s="158" t="s">
        <v>176</v>
      </c>
      <c r="N317" s="175" t="s">
        <v>1422</v>
      </c>
      <c r="O317" s="162" t="s">
        <v>1221</v>
      </c>
      <c r="P317" s="160"/>
      <c r="R317" s="161">
        <f t="shared" si="120"/>
        <v>0</v>
      </c>
      <c r="T317" s="160"/>
      <c r="V317" s="161">
        <f t="shared" si="119"/>
        <v>0</v>
      </c>
    </row>
    <row r="318" spans="1:22" ht="15" hidden="1" customHeight="1">
      <c r="A318" s="153">
        <v>308</v>
      </c>
      <c r="B318" s="153">
        <f t="shared" si="102"/>
        <v>2</v>
      </c>
      <c r="C318" s="154">
        <f t="shared" si="103"/>
        <v>71</v>
      </c>
      <c r="F318" s="155">
        <v>71</v>
      </c>
      <c r="G318" s="155" t="s">
        <v>176</v>
      </c>
      <c r="H318" s="155" t="s">
        <v>176</v>
      </c>
      <c r="I318" s="155" t="s">
        <v>176</v>
      </c>
      <c r="J318" s="155" t="s">
        <v>176</v>
      </c>
      <c r="K318" s="155" t="s">
        <v>176</v>
      </c>
      <c r="L318" s="155" t="s">
        <v>176</v>
      </c>
      <c r="M318" s="155" t="s">
        <v>176</v>
      </c>
      <c r="N318" s="174"/>
      <c r="O318" s="155" t="s">
        <v>1222</v>
      </c>
      <c r="P318" s="156"/>
      <c r="R318" s="157"/>
      <c r="S318" s="153" t="s">
        <v>176</v>
      </c>
      <c r="T318" s="157"/>
      <c r="V318" s="157"/>
    </row>
    <row r="319" spans="1:22" ht="15" hidden="1" customHeight="1">
      <c r="A319" s="153">
        <v>309</v>
      </c>
      <c r="B319" s="153">
        <f t="shared" si="102"/>
        <v>3</v>
      </c>
      <c r="C319" s="154">
        <f t="shared" si="103"/>
        <v>711</v>
      </c>
      <c r="F319" s="158" t="s">
        <v>176</v>
      </c>
      <c r="G319" s="159">
        <v>711</v>
      </c>
      <c r="H319" s="158" t="s">
        <v>176</v>
      </c>
      <c r="I319" s="158" t="s">
        <v>176</v>
      </c>
      <c r="J319" s="158" t="s">
        <v>176</v>
      </c>
      <c r="K319" s="158" t="s">
        <v>176</v>
      </c>
      <c r="L319" s="158" t="s">
        <v>176</v>
      </c>
      <c r="M319" s="158" t="s">
        <v>176</v>
      </c>
      <c r="N319" s="175"/>
      <c r="O319" s="159" t="s">
        <v>1223</v>
      </c>
      <c r="P319" s="160"/>
      <c r="R319" s="161">
        <f>P319-R320-R321-R322-R323</f>
        <v>0</v>
      </c>
      <c r="T319" s="160"/>
      <c r="V319" s="161">
        <f>T319+V320+V321+V322+V323</f>
        <v>0</v>
      </c>
    </row>
    <row r="320" spans="1:22" ht="15" hidden="1" customHeight="1">
      <c r="A320" s="153">
        <v>310</v>
      </c>
      <c r="B320" s="153">
        <f t="shared" si="102"/>
        <v>4</v>
      </c>
      <c r="C320" s="154">
        <f t="shared" si="103"/>
        <v>7111</v>
      </c>
      <c r="F320" s="158" t="s">
        <v>176</v>
      </c>
      <c r="G320" s="158" t="s">
        <v>176</v>
      </c>
      <c r="H320" s="162">
        <v>7111</v>
      </c>
      <c r="I320" s="158" t="s">
        <v>176</v>
      </c>
      <c r="J320" s="158" t="s">
        <v>176</v>
      </c>
      <c r="K320" s="158" t="s">
        <v>176</v>
      </c>
      <c r="L320" s="158" t="s">
        <v>176</v>
      </c>
      <c r="M320" s="158" t="s">
        <v>176</v>
      </c>
      <c r="N320" s="175" t="s">
        <v>1422</v>
      </c>
      <c r="O320" s="162" t="s">
        <v>1224</v>
      </c>
      <c r="P320" s="160"/>
      <c r="R320" s="161">
        <f t="shared" ref="R320:R323" si="121">P320</f>
        <v>0</v>
      </c>
      <c r="T320" s="160"/>
      <c r="V320" s="161">
        <f t="shared" ref="V320:V323" si="122">T320</f>
        <v>0</v>
      </c>
    </row>
    <row r="321" spans="1:22" ht="15" hidden="1" customHeight="1">
      <c r="A321" s="153">
        <v>311</v>
      </c>
      <c r="B321" s="153">
        <f t="shared" si="102"/>
        <v>4</v>
      </c>
      <c r="C321" s="154">
        <f t="shared" si="103"/>
        <v>7112</v>
      </c>
      <c r="F321" s="158" t="s">
        <v>176</v>
      </c>
      <c r="G321" s="158" t="s">
        <v>176</v>
      </c>
      <c r="H321" s="162">
        <v>7112</v>
      </c>
      <c r="I321" s="158" t="s">
        <v>176</v>
      </c>
      <c r="J321" s="158" t="s">
        <v>176</v>
      </c>
      <c r="K321" s="158" t="s">
        <v>176</v>
      </c>
      <c r="L321" s="158" t="s">
        <v>176</v>
      </c>
      <c r="M321" s="158" t="s">
        <v>176</v>
      </c>
      <c r="N321" s="175" t="s">
        <v>1422</v>
      </c>
      <c r="O321" s="162" t="s">
        <v>1225</v>
      </c>
      <c r="P321" s="160"/>
      <c r="R321" s="161">
        <f t="shared" si="121"/>
        <v>0</v>
      </c>
      <c r="T321" s="160"/>
      <c r="V321" s="161">
        <f t="shared" si="122"/>
        <v>0</v>
      </c>
    </row>
    <row r="322" spans="1:22" ht="15" hidden="1" customHeight="1">
      <c r="A322" s="153">
        <v>312</v>
      </c>
      <c r="B322" s="153">
        <f t="shared" si="102"/>
        <v>4</v>
      </c>
      <c r="C322" s="154">
        <f t="shared" si="103"/>
        <v>7113</v>
      </c>
      <c r="F322" s="158" t="s">
        <v>176</v>
      </c>
      <c r="G322" s="158" t="s">
        <v>176</v>
      </c>
      <c r="H322" s="162">
        <v>7113</v>
      </c>
      <c r="I322" s="158" t="s">
        <v>176</v>
      </c>
      <c r="J322" s="158" t="s">
        <v>176</v>
      </c>
      <c r="K322" s="158" t="s">
        <v>176</v>
      </c>
      <c r="L322" s="158" t="s">
        <v>176</v>
      </c>
      <c r="M322" s="158" t="s">
        <v>176</v>
      </c>
      <c r="N322" s="175" t="s">
        <v>1422</v>
      </c>
      <c r="O322" s="162" t="s">
        <v>1226</v>
      </c>
      <c r="P322" s="160"/>
      <c r="R322" s="161">
        <f t="shared" si="121"/>
        <v>0</v>
      </c>
      <c r="T322" s="160"/>
      <c r="V322" s="161">
        <f t="shared" si="122"/>
        <v>0</v>
      </c>
    </row>
    <row r="323" spans="1:22" ht="15" hidden="1" customHeight="1">
      <c r="A323" s="153">
        <v>313</v>
      </c>
      <c r="B323" s="153">
        <f t="shared" si="102"/>
        <v>4</v>
      </c>
      <c r="C323" s="154">
        <f t="shared" si="103"/>
        <v>7114</v>
      </c>
      <c r="F323" s="158" t="s">
        <v>176</v>
      </c>
      <c r="G323" s="158" t="s">
        <v>176</v>
      </c>
      <c r="H323" s="162">
        <v>7114</v>
      </c>
      <c r="I323" s="158" t="s">
        <v>176</v>
      </c>
      <c r="J323" s="158" t="s">
        <v>176</v>
      </c>
      <c r="K323" s="158" t="s">
        <v>176</v>
      </c>
      <c r="L323" s="158" t="s">
        <v>176</v>
      </c>
      <c r="M323" s="158" t="s">
        <v>176</v>
      </c>
      <c r="N323" s="175" t="s">
        <v>1422</v>
      </c>
      <c r="O323" s="162" t="s">
        <v>1227</v>
      </c>
      <c r="P323" s="160"/>
      <c r="R323" s="161">
        <f t="shared" si="121"/>
        <v>0</v>
      </c>
      <c r="T323" s="160"/>
      <c r="V323" s="161">
        <f t="shared" si="122"/>
        <v>0</v>
      </c>
    </row>
    <row r="324" spans="1:22" ht="15" hidden="1" customHeight="1">
      <c r="A324" s="153">
        <v>314</v>
      </c>
      <c r="B324" s="153">
        <f t="shared" si="102"/>
        <v>3</v>
      </c>
      <c r="C324" s="154">
        <f t="shared" si="103"/>
        <v>712</v>
      </c>
      <c r="F324" s="158" t="s">
        <v>176</v>
      </c>
      <c r="G324" s="159">
        <v>712</v>
      </c>
      <c r="H324" s="158" t="s">
        <v>176</v>
      </c>
      <c r="I324" s="158" t="s">
        <v>176</v>
      </c>
      <c r="J324" s="158" t="s">
        <v>176</v>
      </c>
      <c r="K324" s="158" t="s">
        <v>176</v>
      </c>
      <c r="L324" s="158" t="s">
        <v>176</v>
      </c>
      <c r="M324" s="158" t="s">
        <v>176</v>
      </c>
      <c r="N324" s="175"/>
      <c r="O324" s="159" t="s">
        <v>1228</v>
      </c>
      <c r="P324" s="160"/>
      <c r="R324" s="161">
        <f>P324-SUM(R325:R343)</f>
        <v>0</v>
      </c>
      <c r="T324" s="160"/>
      <c r="V324" s="161">
        <f>T324+V325+V335+V336+V342+V343</f>
        <v>0</v>
      </c>
    </row>
    <row r="325" spans="1:22" ht="15" hidden="1" customHeight="1">
      <c r="A325" s="153">
        <v>315</v>
      </c>
      <c r="B325" s="153">
        <f t="shared" si="102"/>
        <v>4</v>
      </c>
      <c r="C325" s="154">
        <f t="shared" si="103"/>
        <v>7121</v>
      </c>
      <c r="F325" s="158" t="s">
        <v>176</v>
      </c>
      <c r="G325" s="158" t="s">
        <v>176</v>
      </c>
      <c r="H325" s="162">
        <v>7121</v>
      </c>
      <c r="I325" s="158" t="s">
        <v>176</v>
      </c>
      <c r="J325" s="158" t="s">
        <v>176</v>
      </c>
      <c r="K325" s="158" t="s">
        <v>176</v>
      </c>
      <c r="L325" s="158" t="s">
        <v>176</v>
      </c>
      <c r="M325" s="158" t="s">
        <v>176</v>
      </c>
      <c r="N325" s="175"/>
      <c r="O325" s="162" t="s">
        <v>1229</v>
      </c>
      <c r="P325" s="160"/>
      <c r="R325" s="161">
        <f>P325-R326-R327-R328-R329-R330-R331-R332-R333-R334</f>
        <v>0</v>
      </c>
      <c r="T325" s="160"/>
      <c r="V325" s="161">
        <f>T325+V326+V327+V331+V334</f>
        <v>0</v>
      </c>
    </row>
    <row r="326" spans="1:22" ht="15" hidden="1" customHeight="1">
      <c r="A326" s="153">
        <v>316</v>
      </c>
      <c r="B326" s="153">
        <f t="shared" si="102"/>
        <v>5</v>
      </c>
      <c r="C326" s="154">
        <f t="shared" si="103"/>
        <v>71211</v>
      </c>
      <c r="F326" s="158" t="s">
        <v>176</v>
      </c>
      <c r="G326" s="158" t="s">
        <v>176</v>
      </c>
      <c r="H326" s="158" t="s">
        <v>176</v>
      </c>
      <c r="I326" s="163">
        <v>71211</v>
      </c>
      <c r="J326" s="158" t="s">
        <v>176</v>
      </c>
      <c r="K326" s="158" t="s">
        <v>176</v>
      </c>
      <c r="L326" s="158" t="s">
        <v>176</v>
      </c>
      <c r="M326" s="158" t="s">
        <v>176</v>
      </c>
      <c r="N326" s="175"/>
      <c r="O326" s="163" t="s">
        <v>179</v>
      </c>
      <c r="P326" s="160"/>
      <c r="R326" s="161">
        <f>P326</f>
        <v>0</v>
      </c>
      <c r="T326" s="160"/>
      <c r="V326" s="161">
        <f>T326</f>
        <v>0</v>
      </c>
    </row>
    <row r="327" spans="1:22" ht="15" hidden="1" customHeight="1">
      <c r="A327" s="153">
        <v>317</v>
      </c>
      <c r="B327" s="153">
        <f t="shared" si="102"/>
        <v>5</v>
      </c>
      <c r="C327" s="154">
        <f t="shared" si="103"/>
        <v>71212</v>
      </c>
      <c r="F327" s="158" t="s">
        <v>176</v>
      </c>
      <c r="G327" s="158" t="s">
        <v>176</v>
      </c>
      <c r="H327" s="158" t="s">
        <v>176</v>
      </c>
      <c r="I327" s="163">
        <v>71212</v>
      </c>
      <c r="J327" s="158" t="s">
        <v>176</v>
      </c>
      <c r="K327" s="158" t="s">
        <v>176</v>
      </c>
      <c r="L327" s="158" t="s">
        <v>176</v>
      </c>
      <c r="M327" s="158" t="s">
        <v>176</v>
      </c>
      <c r="N327" s="175"/>
      <c r="O327" s="163" t="s">
        <v>1002</v>
      </c>
      <c r="P327" s="160"/>
      <c r="R327" s="161">
        <f>P327-R328-R329-R330</f>
        <v>0</v>
      </c>
      <c r="T327" s="160"/>
      <c r="V327" s="161">
        <f>T327+V328+V329+V330</f>
        <v>0</v>
      </c>
    </row>
    <row r="328" spans="1:22" ht="15" hidden="1" customHeight="1">
      <c r="A328" s="153">
        <v>318</v>
      </c>
      <c r="B328" s="153">
        <f t="shared" si="102"/>
        <v>6</v>
      </c>
      <c r="C328" s="154">
        <f t="shared" si="103"/>
        <v>712121</v>
      </c>
      <c r="F328" s="158" t="s">
        <v>176</v>
      </c>
      <c r="G328" s="158" t="s">
        <v>176</v>
      </c>
      <c r="H328" s="158" t="s">
        <v>176</v>
      </c>
      <c r="I328" s="158" t="s">
        <v>176</v>
      </c>
      <c r="J328" s="165">
        <v>712121</v>
      </c>
      <c r="K328" s="158" t="s">
        <v>176</v>
      </c>
      <c r="L328" s="158" t="s">
        <v>176</v>
      </c>
      <c r="M328" s="158" t="s">
        <v>176</v>
      </c>
      <c r="N328" s="175" t="s">
        <v>1422</v>
      </c>
      <c r="O328" s="165" t="s">
        <v>1003</v>
      </c>
      <c r="P328" s="160"/>
      <c r="R328" s="161">
        <f>P328</f>
        <v>0</v>
      </c>
      <c r="T328" s="160"/>
      <c r="V328" s="161">
        <f>T328</f>
        <v>0</v>
      </c>
    </row>
    <row r="329" spans="1:22" ht="15" hidden="1" customHeight="1">
      <c r="A329" s="153">
        <v>319</v>
      </c>
      <c r="B329" s="153">
        <f t="shared" si="102"/>
        <v>6</v>
      </c>
      <c r="C329" s="154">
        <f t="shared" si="103"/>
        <v>712122</v>
      </c>
      <c r="F329" s="158" t="s">
        <v>176</v>
      </c>
      <c r="G329" s="158" t="s">
        <v>176</v>
      </c>
      <c r="H329" s="158" t="s">
        <v>176</v>
      </c>
      <c r="I329" s="158" t="s">
        <v>176</v>
      </c>
      <c r="J329" s="165">
        <v>712122</v>
      </c>
      <c r="K329" s="158" t="s">
        <v>176</v>
      </c>
      <c r="L329" s="158" t="s">
        <v>176</v>
      </c>
      <c r="M329" s="158" t="s">
        <v>176</v>
      </c>
      <c r="N329" s="175" t="s">
        <v>1422</v>
      </c>
      <c r="O329" s="165" t="s">
        <v>1004</v>
      </c>
      <c r="P329" s="160"/>
      <c r="R329" s="161">
        <f t="shared" ref="R329:R330" si="123">P329</f>
        <v>0</v>
      </c>
      <c r="T329" s="160"/>
      <c r="V329" s="161">
        <f t="shared" ref="V329:V330" si="124">T329</f>
        <v>0</v>
      </c>
    </row>
    <row r="330" spans="1:22" ht="15" hidden="1" customHeight="1">
      <c r="A330" s="153">
        <v>320</v>
      </c>
      <c r="B330" s="153">
        <f t="shared" si="102"/>
        <v>6</v>
      </c>
      <c r="C330" s="154">
        <f t="shared" si="103"/>
        <v>712128</v>
      </c>
      <c r="F330" s="158" t="s">
        <v>176</v>
      </c>
      <c r="G330" s="158" t="s">
        <v>176</v>
      </c>
      <c r="H330" s="158" t="s">
        <v>176</v>
      </c>
      <c r="I330" s="158" t="s">
        <v>176</v>
      </c>
      <c r="J330" s="165">
        <v>712128</v>
      </c>
      <c r="K330" s="158" t="s">
        <v>176</v>
      </c>
      <c r="L330" s="158" t="s">
        <v>176</v>
      </c>
      <c r="M330" s="158" t="s">
        <v>176</v>
      </c>
      <c r="N330" s="175" t="s">
        <v>1422</v>
      </c>
      <c r="O330" s="165" t="s">
        <v>1005</v>
      </c>
      <c r="P330" s="160"/>
      <c r="R330" s="161">
        <f t="shared" si="123"/>
        <v>0</v>
      </c>
      <c r="T330" s="160"/>
      <c r="V330" s="161">
        <f t="shared" si="124"/>
        <v>0</v>
      </c>
    </row>
    <row r="331" spans="1:22" ht="15" hidden="1" customHeight="1">
      <c r="A331" s="153">
        <v>321</v>
      </c>
      <c r="B331" s="153">
        <f t="shared" ref="B331:B394" si="125">LEN(C331)</f>
        <v>5</v>
      </c>
      <c r="C331" s="154">
        <f t="shared" ref="C331:C394" si="126">MAX(F331:M331)</f>
        <v>71214</v>
      </c>
      <c r="F331" s="158" t="s">
        <v>176</v>
      </c>
      <c r="G331" s="158" t="s">
        <v>176</v>
      </c>
      <c r="H331" s="158" t="s">
        <v>176</v>
      </c>
      <c r="I331" s="163">
        <v>71214</v>
      </c>
      <c r="J331" s="158" t="s">
        <v>176</v>
      </c>
      <c r="K331" s="158" t="s">
        <v>176</v>
      </c>
      <c r="L331" s="158" t="s">
        <v>176</v>
      </c>
      <c r="M331" s="158" t="s">
        <v>176</v>
      </c>
      <c r="N331" s="175"/>
      <c r="O331" s="163" t="s">
        <v>181</v>
      </c>
      <c r="P331" s="160"/>
      <c r="R331" s="161">
        <f>P331-R332-R333</f>
        <v>0</v>
      </c>
      <c r="T331" s="160"/>
      <c r="V331" s="161">
        <f>T331+V332+V333</f>
        <v>0</v>
      </c>
    </row>
    <row r="332" spans="1:22" ht="15" hidden="1" customHeight="1">
      <c r="A332" s="153">
        <v>322</v>
      </c>
      <c r="B332" s="153">
        <f t="shared" si="125"/>
        <v>6</v>
      </c>
      <c r="C332" s="154">
        <f t="shared" si="126"/>
        <v>712141</v>
      </c>
      <c r="F332" s="158" t="s">
        <v>176</v>
      </c>
      <c r="G332" s="158" t="s">
        <v>176</v>
      </c>
      <c r="H332" s="158" t="s">
        <v>176</v>
      </c>
      <c r="I332" s="158" t="s">
        <v>176</v>
      </c>
      <c r="J332" s="165">
        <v>712141</v>
      </c>
      <c r="K332" s="158" t="s">
        <v>176</v>
      </c>
      <c r="L332" s="158" t="s">
        <v>176</v>
      </c>
      <c r="M332" s="158" t="s">
        <v>176</v>
      </c>
      <c r="N332" s="175" t="s">
        <v>1422</v>
      </c>
      <c r="O332" s="165" t="s">
        <v>1008</v>
      </c>
      <c r="P332" s="160"/>
      <c r="R332" s="161">
        <f t="shared" ref="R332:R333" si="127">P332</f>
        <v>0</v>
      </c>
      <c r="T332" s="160"/>
      <c r="V332" s="161">
        <f t="shared" ref="V332:V333" si="128">T332</f>
        <v>0</v>
      </c>
    </row>
    <row r="333" spans="1:22" ht="15" hidden="1" customHeight="1">
      <c r="A333" s="153">
        <v>323</v>
      </c>
      <c r="B333" s="153">
        <f t="shared" si="125"/>
        <v>6</v>
      </c>
      <c r="C333" s="154">
        <f t="shared" si="126"/>
        <v>712148</v>
      </c>
      <c r="F333" s="158" t="s">
        <v>176</v>
      </c>
      <c r="G333" s="158" t="s">
        <v>176</v>
      </c>
      <c r="H333" s="158" t="s">
        <v>176</v>
      </c>
      <c r="I333" s="158" t="s">
        <v>176</v>
      </c>
      <c r="J333" s="165">
        <v>712148</v>
      </c>
      <c r="K333" s="158" t="s">
        <v>176</v>
      </c>
      <c r="L333" s="158" t="s">
        <v>176</v>
      </c>
      <c r="M333" s="158" t="s">
        <v>176</v>
      </c>
      <c r="N333" s="175" t="s">
        <v>1422</v>
      </c>
      <c r="O333" s="165" t="s">
        <v>185</v>
      </c>
      <c r="P333" s="160"/>
      <c r="R333" s="161">
        <f t="shared" si="127"/>
        <v>0</v>
      </c>
      <c r="T333" s="160"/>
      <c r="V333" s="161">
        <f t="shared" si="128"/>
        <v>0</v>
      </c>
    </row>
    <row r="334" spans="1:22" ht="15" hidden="1" customHeight="1">
      <c r="A334" s="153">
        <v>324</v>
      </c>
      <c r="B334" s="153">
        <f t="shared" si="125"/>
        <v>5</v>
      </c>
      <c r="C334" s="154">
        <f t="shared" si="126"/>
        <v>71218</v>
      </c>
      <c r="F334" s="158" t="s">
        <v>176</v>
      </c>
      <c r="G334" s="158" t="s">
        <v>176</v>
      </c>
      <c r="H334" s="158" t="s">
        <v>176</v>
      </c>
      <c r="I334" s="163">
        <v>71218</v>
      </c>
      <c r="J334" s="158" t="s">
        <v>176</v>
      </c>
      <c r="K334" s="158" t="s">
        <v>176</v>
      </c>
      <c r="L334" s="158" t="s">
        <v>176</v>
      </c>
      <c r="M334" s="158" t="s">
        <v>176</v>
      </c>
      <c r="N334" s="175"/>
      <c r="O334" s="163" t="s">
        <v>1009</v>
      </c>
      <c r="P334" s="160"/>
      <c r="R334" s="161">
        <f>P334</f>
        <v>0</v>
      </c>
      <c r="T334" s="160"/>
      <c r="V334" s="161">
        <f>T334</f>
        <v>0</v>
      </c>
    </row>
    <row r="335" spans="1:22" ht="15" hidden="1" customHeight="1">
      <c r="A335" s="153">
        <v>325</v>
      </c>
      <c r="B335" s="153">
        <f t="shared" si="125"/>
        <v>4</v>
      </c>
      <c r="C335" s="154">
        <f t="shared" si="126"/>
        <v>7122</v>
      </c>
      <c r="F335" s="158" t="s">
        <v>176</v>
      </c>
      <c r="G335" s="158" t="s">
        <v>176</v>
      </c>
      <c r="H335" s="162">
        <v>7122</v>
      </c>
      <c r="I335" s="158" t="s">
        <v>176</v>
      </c>
      <c r="J335" s="158" t="s">
        <v>176</v>
      </c>
      <c r="K335" s="158" t="s">
        <v>176</v>
      </c>
      <c r="L335" s="158" t="s">
        <v>176</v>
      </c>
      <c r="M335" s="158" t="s">
        <v>176</v>
      </c>
      <c r="N335" s="175"/>
      <c r="O335" s="162" t="s">
        <v>1230</v>
      </c>
      <c r="P335" s="160"/>
      <c r="R335" s="161">
        <f>P335</f>
        <v>0</v>
      </c>
      <c r="T335" s="160"/>
      <c r="V335" s="161">
        <f>T335</f>
        <v>0</v>
      </c>
    </row>
    <row r="336" spans="1:22" ht="15" hidden="1" customHeight="1">
      <c r="A336" s="153">
        <v>326</v>
      </c>
      <c r="B336" s="153">
        <f t="shared" si="125"/>
        <v>4</v>
      </c>
      <c r="C336" s="154">
        <f t="shared" si="126"/>
        <v>7123</v>
      </c>
      <c r="F336" s="158" t="s">
        <v>176</v>
      </c>
      <c r="G336" s="158" t="s">
        <v>176</v>
      </c>
      <c r="H336" s="162">
        <v>7123</v>
      </c>
      <c r="I336" s="158" t="s">
        <v>176</v>
      </c>
      <c r="J336" s="158" t="s">
        <v>176</v>
      </c>
      <c r="K336" s="158" t="s">
        <v>176</v>
      </c>
      <c r="L336" s="158" t="s">
        <v>176</v>
      </c>
      <c r="M336" s="158" t="s">
        <v>176</v>
      </c>
      <c r="N336" s="175"/>
      <c r="O336" s="162" t="s">
        <v>1231</v>
      </c>
      <c r="P336" s="160"/>
      <c r="R336" s="161">
        <f>P336-R337-R338-R339-R340-R341</f>
        <v>0</v>
      </c>
      <c r="T336" s="160"/>
      <c r="V336" s="161">
        <f>T336+V337+V338+V339</f>
        <v>0</v>
      </c>
    </row>
    <row r="337" spans="1:22" ht="15" hidden="1" customHeight="1">
      <c r="A337" s="153">
        <v>327</v>
      </c>
      <c r="B337" s="153">
        <f t="shared" si="125"/>
        <v>5</v>
      </c>
      <c r="C337" s="154">
        <f t="shared" si="126"/>
        <v>71231</v>
      </c>
      <c r="F337" s="158" t="s">
        <v>176</v>
      </c>
      <c r="G337" s="158" t="s">
        <v>176</v>
      </c>
      <c r="H337" s="158" t="s">
        <v>176</v>
      </c>
      <c r="I337" s="163">
        <v>71231</v>
      </c>
      <c r="J337" s="158" t="s">
        <v>176</v>
      </c>
      <c r="K337" s="158" t="s">
        <v>176</v>
      </c>
      <c r="L337" s="158" t="s">
        <v>176</v>
      </c>
      <c r="M337" s="158" t="s">
        <v>176</v>
      </c>
      <c r="N337" s="175" t="s">
        <v>1422</v>
      </c>
      <c r="O337" s="163" t="s">
        <v>825</v>
      </c>
      <c r="P337" s="160"/>
      <c r="R337" s="161">
        <f t="shared" ref="R337:R338" si="129">P337</f>
        <v>0</v>
      </c>
      <c r="T337" s="160"/>
      <c r="V337" s="161">
        <f t="shared" ref="V337:V338" si="130">T337</f>
        <v>0</v>
      </c>
    </row>
    <row r="338" spans="1:22" ht="15" hidden="1" customHeight="1">
      <c r="A338" s="153">
        <v>328</v>
      </c>
      <c r="B338" s="153">
        <f t="shared" si="125"/>
        <v>5</v>
      </c>
      <c r="C338" s="154">
        <f t="shared" si="126"/>
        <v>71232</v>
      </c>
      <c r="F338" s="158" t="s">
        <v>176</v>
      </c>
      <c r="G338" s="158" t="s">
        <v>176</v>
      </c>
      <c r="H338" s="158" t="s">
        <v>176</v>
      </c>
      <c r="I338" s="163">
        <v>71232</v>
      </c>
      <c r="J338" s="158" t="s">
        <v>176</v>
      </c>
      <c r="K338" s="158" t="s">
        <v>176</v>
      </c>
      <c r="L338" s="158" t="s">
        <v>176</v>
      </c>
      <c r="M338" s="158" t="s">
        <v>176</v>
      </c>
      <c r="N338" s="175" t="s">
        <v>1422</v>
      </c>
      <c r="O338" s="163" t="s">
        <v>1012</v>
      </c>
      <c r="P338" s="160"/>
      <c r="R338" s="161">
        <f t="shared" si="129"/>
        <v>0</v>
      </c>
      <c r="T338" s="160"/>
      <c r="V338" s="161">
        <f t="shared" si="130"/>
        <v>0</v>
      </c>
    </row>
    <row r="339" spans="1:22" ht="15" hidden="1" customHeight="1">
      <c r="A339" s="153">
        <v>329</v>
      </c>
      <c r="B339" s="153">
        <f t="shared" si="125"/>
        <v>5</v>
      </c>
      <c r="C339" s="154">
        <f t="shared" si="126"/>
        <v>71233</v>
      </c>
      <c r="F339" s="158" t="s">
        <v>176</v>
      </c>
      <c r="G339" s="158" t="s">
        <v>176</v>
      </c>
      <c r="H339" s="158" t="s">
        <v>176</v>
      </c>
      <c r="I339" s="163">
        <v>71233</v>
      </c>
      <c r="J339" s="158" t="s">
        <v>176</v>
      </c>
      <c r="K339" s="158" t="s">
        <v>176</v>
      </c>
      <c r="L339" s="158" t="s">
        <v>176</v>
      </c>
      <c r="M339" s="158" t="s">
        <v>176</v>
      </c>
      <c r="N339" s="175" t="s">
        <v>1422</v>
      </c>
      <c r="O339" s="163" t="s">
        <v>1013</v>
      </c>
      <c r="P339" s="160"/>
      <c r="R339" s="161">
        <f>P339-R340-R341</f>
        <v>0</v>
      </c>
      <c r="T339" s="160"/>
      <c r="V339" s="161">
        <f>T339+V340+V341</f>
        <v>0</v>
      </c>
    </row>
    <row r="340" spans="1:22" ht="15" hidden="1" customHeight="1">
      <c r="A340" s="153">
        <v>330</v>
      </c>
      <c r="B340" s="153">
        <f t="shared" si="125"/>
        <v>6</v>
      </c>
      <c r="C340" s="154">
        <f t="shared" si="126"/>
        <v>712331</v>
      </c>
      <c r="F340" s="158" t="s">
        <v>176</v>
      </c>
      <c r="G340" s="158" t="s">
        <v>176</v>
      </c>
      <c r="H340" s="158" t="s">
        <v>176</v>
      </c>
      <c r="I340" s="158" t="s">
        <v>176</v>
      </c>
      <c r="J340" s="165">
        <v>712331</v>
      </c>
      <c r="K340" s="158" t="s">
        <v>176</v>
      </c>
      <c r="L340" s="158" t="s">
        <v>176</v>
      </c>
      <c r="M340" s="158" t="s">
        <v>176</v>
      </c>
      <c r="N340" s="175" t="s">
        <v>1422</v>
      </c>
      <c r="O340" s="165" t="s">
        <v>1014</v>
      </c>
      <c r="P340" s="160"/>
      <c r="R340" s="161">
        <f t="shared" ref="R340:R341" si="131">P340</f>
        <v>0</v>
      </c>
      <c r="T340" s="160"/>
      <c r="V340" s="161">
        <f t="shared" ref="V340:V341" si="132">T340</f>
        <v>0</v>
      </c>
    </row>
    <row r="341" spans="1:22" ht="15" hidden="1" customHeight="1">
      <c r="A341" s="153">
        <v>331</v>
      </c>
      <c r="B341" s="153">
        <f t="shared" si="125"/>
        <v>6</v>
      </c>
      <c r="C341" s="154">
        <f t="shared" si="126"/>
        <v>712338</v>
      </c>
      <c r="F341" s="158" t="s">
        <v>176</v>
      </c>
      <c r="G341" s="158" t="s">
        <v>176</v>
      </c>
      <c r="H341" s="158" t="s">
        <v>176</v>
      </c>
      <c r="I341" s="158" t="s">
        <v>176</v>
      </c>
      <c r="J341" s="165">
        <v>712338</v>
      </c>
      <c r="K341" s="158" t="s">
        <v>176</v>
      </c>
      <c r="L341" s="158" t="s">
        <v>176</v>
      </c>
      <c r="M341" s="158" t="s">
        <v>176</v>
      </c>
      <c r="N341" s="175" t="s">
        <v>1422</v>
      </c>
      <c r="O341" s="165" t="s">
        <v>1015</v>
      </c>
      <c r="P341" s="160"/>
      <c r="R341" s="161">
        <f t="shared" si="131"/>
        <v>0</v>
      </c>
      <c r="T341" s="160"/>
      <c r="V341" s="161">
        <f t="shared" si="132"/>
        <v>0</v>
      </c>
    </row>
    <row r="342" spans="1:22" ht="15" hidden="1" customHeight="1">
      <c r="A342" s="153">
        <v>332</v>
      </c>
      <c r="B342" s="153">
        <f t="shared" si="125"/>
        <v>4</v>
      </c>
      <c r="C342" s="154">
        <f t="shared" si="126"/>
        <v>7126</v>
      </c>
      <c r="F342" s="158" t="s">
        <v>176</v>
      </c>
      <c r="G342" s="158" t="s">
        <v>176</v>
      </c>
      <c r="H342" s="162">
        <v>7126</v>
      </c>
      <c r="I342" s="158" t="s">
        <v>176</v>
      </c>
      <c r="J342" s="158" t="s">
        <v>176</v>
      </c>
      <c r="K342" s="158" t="s">
        <v>176</v>
      </c>
      <c r="L342" s="158" t="s">
        <v>176</v>
      </c>
      <c r="M342" s="158" t="s">
        <v>176</v>
      </c>
      <c r="N342" s="175"/>
      <c r="O342" s="162" t="s">
        <v>1232</v>
      </c>
      <c r="P342" s="160"/>
      <c r="R342" s="161">
        <f>P342</f>
        <v>0</v>
      </c>
      <c r="T342" s="160"/>
      <c r="V342" s="161">
        <f>T342</f>
        <v>0</v>
      </c>
    </row>
    <row r="343" spans="1:22" ht="15" hidden="1" customHeight="1">
      <c r="A343" s="153">
        <v>333</v>
      </c>
      <c r="B343" s="153">
        <f t="shared" si="125"/>
        <v>4</v>
      </c>
      <c r="C343" s="154">
        <f t="shared" si="126"/>
        <v>7127</v>
      </c>
      <c r="F343" s="158" t="s">
        <v>176</v>
      </c>
      <c r="G343" s="158" t="s">
        <v>176</v>
      </c>
      <c r="H343" s="162">
        <v>7127</v>
      </c>
      <c r="I343" s="158" t="s">
        <v>176</v>
      </c>
      <c r="J343" s="158" t="s">
        <v>176</v>
      </c>
      <c r="K343" s="158" t="s">
        <v>176</v>
      </c>
      <c r="L343" s="158" t="s">
        <v>176</v>
      </c>
      <c r="M343" s="158" t="s">
        <v>176</v>
      </c>
      <c r="N343" s="175"/>
      <c r="O343" s="162" t="s">
        <v>1233</v>
      </c>
      <c r="P343" s="160"/>
      <c r="R343" s="161">
        <f>P343</f>
        <v>0</v>
      </c>
      <c r="T343" s="160"/>
      <c r="V343" s="161">
        <f>T343</f>
        <v>0</v>
      </c>
    </row>
    <row r="344" spans="1:22" ht="15" hidden="1" customHeight="1">
      <c r="A344" s="153">
        <v>334</v>
      </c>
      <c r="B344" s="153">
        <f t="shared" si="125"/>
        <v>2</v>
      </c>
      <c r="C344" s="154">
        <f t="shared" si="126"/>
        <v>72</v>
      </c>
      <c r="F344" s="155">
        <v>72</v>
      </c>
      <c r="G344" s="155" t="s">
        <v>176</v>
      </c>
      <c r="H344" s="155" t="s">
        <v>176</v>
      </c>
      <c r="I344" s="155" t="s">
        <v>176</v>
      </c>
      <c r="J344" s="155" t="s">
        <v>176</v>
      </c>
      <c r="K344" s="155" t="s">
        <v>176</v>
      </c>
      <c r="L344" s="155" t="s">
        <v>176</v>
      </c>
      <c r="M344" s="155" t="s">
        <v>176</v>
      </c>
      <c r="N344" s="174"/>
      <c r="O344" s="155" t="s">
        <v>1234</v>
      </c>
      <c r="P344" s="156"/>
      <c r="R344" s="157"/>
      <c r="S344" s="153" t="s">
        <v>176</v>
      </c>
      <c r="T344" s="157"/>
      <c r="V344" s="157"/>
    </row>
    <row r="345" spans="1:22" ht="15" hidden="1" customHeight="1">
      <c r="A345" s="153">
        <v>335</v>
      </c>
      <c r="B345" s="153">
        <f t="shared" si="125"/>
        <v>3</v>
      </c>
      <c r="C345" s="154">
        <f t="shared" si="126"/>
        <v>721</v>
      </c>
      <c r="F345" s="158" t="s">
        <v>176</v>
      </c>
      <c r="G345" s="159">
        <v>721</v>
      </c>
      <c r="H345" s="158" t="s">
        <v>176</v>
      </c>
      <c r="I345" s="158" t="s">
        <v>176</v>
      </c>
      <c r="J345" s="158" t="s">
        <v>176</v>
      </c>
      <c r="K345" s="158" t="s">
        <v>176</v>
      </c>
      <c r="L345" s="158" t="s">
        <v>176</v>
      </c>
      <c r="M345" s="158" t="s">
        <v>176</v>
      </c>
      <c r="N345" s="175"/>
      <c r="O345" s="159" t="s">
        <v>942</v>
      </c>
      <c r="P345" s="160"/>
      <c r="R345" s="161">
        <f>P345-R346-R347-R348-R349-R350-R351-R352-R353-R354</f>
        <v>0</v>
      </c>
      <c r="T345" s="160"/>
      <c r="V345" s="161">
        <f>T345+V346+V347</f>
        <v>0</v>
      </c>
    </row>
    <row r="346" spans="1:22" ht="15" hidden="1" customHeight="1">
      <c r="A346" s="153">
        <v>336</v>
      </c>
      <c r="B346" s="153">
        <f t="shared" si="125"/>
        <v>4</v>
      </c>
      <c r="C346" s="154">
        <f t="shared" si="126"/>
        <v>7211</v>
      </c>
      <c r="F346" s="158" t="s">
        <v>176</v>
      </c>
      <c r="G346" s="158" t="s">
        <v>176</v>
      </c>
      <c r="H346" s="162">
        <v>7211</v>
      </c>
      <c r="I346" s="158" t="s">
        <v>176</v>
      </c>
      <c r="J346" s="158" t="s">
        <v>176</v>
      </c>
      <c r="K346" s="158" t="s">
        <v>176</v>
      </c>
      <c r="L346" s="158" t="s">
        <v>176</v>
      </c>
      <c r="M346" s="158" t="s">
        <v>176</v>
      </c>
      <c r="N346" s="175" t="s">
        <v>1422</v>
      </c>
      <c r="O346" s="162" t="s">
        <v>1235</v>
      </c>
      <c r="P346" s="160"/>
      <c r="R346" s="161">
        <f>P346</f>
        <v>0</v>
      </c>
      <c r="T346" s="160"/>
      <c r="V346" s="161">
        <f>T346</f>
        <v>0</v>
      </c>
    </row>
    <row r="347" spans="1:22" ht="15" hidden="1" customHeight="1">
      <c r="A347" s="153">
        <v>337</v>
      </c>
      <c r="B347" s="153">
        <f t="shared" si="125"/>
        <v>4</v>
      </c>
      <c r="C347" s="154">
        <f t="shared" si="126"/>
        <v>7212</v>
      </c>
      <c r="F347" s="158" t="s">
        <v>176</v>
      </c>
      <c r="G347" s="158" t="s">
        <v>176</v>
      </c>
      <c r="H347" s="162">
        <v>7212</v>
      </c>
      <c r="I347" s="158" t="s">
        <v>176</v>
      </c>
      <c r="J347" s="158" t="s">
        <v>176</v>
      </c>
      <c r="K347" s="158" t="s">
        <v>176</v>
      </c>
      <c r="L347" s="158" t="s">
        <v>176</v>
      </c>
      <c r="M347" s="158" t="s">
        <v>176</v>
      </c>
      <c r="N347" s="175" t="s">
        <v>1422</v>
      </c>
      <c r="O347" s="162" t="s">
        <v>1236</v>
      </c>
      <c r="P347" s="160"/>
      <c r="R347" s="161">
        <f>P347-R348-R349-R350-R351-R352-R353-R354</f>
        <v>0</v>
      </c>
      <c r="T347" s="160"/>
      <c r="V347" s="161">
        <f>T347+V348+V349+V350+V351+V352</f>
        <v>0</v>
      </c>
    </row>
    <row r="348" spans="1:22" ht="15" hidden="1" customHeight="1">
      <c r="A348" s="153">
        <v>338</v>
      </c>
      <c r="B348" s="153">
        <f t="shared" si="125"/>
        <v>5</v>
      </c>
      <c r="C348" s="154">
        <f t="shared" si="126"/>
        <v>72121</v>
      </c>
      <c r="F348" s="158" t="s">
        <v>176</v>
      </c>
      <c r="G348" s="158" t="s">
        <v>176</v>
      </c>
      <c r="H348" s="158" t="s">
        <v>176</v>
      </c>
      <c r="I348" s="163">
        <v>72121</v>
      </c>
      <c r="J348" s="158" t="s">
        <v>176</v>
      </c>
      <c r="K348" s="158" t="s">
        <v>176</v>
      </c>
      <c r="L348" s="158" t="s">
        <v>176</v>
      </c>
      <c r="M348" s="158" t="s">
        <v>176</v>
      </c>
      <c r="N348" s="175" t="s">
        <v>1422</v>
      </c>
      <c r="O348" s="163" t="s">
        <v>722</v>
      </c>
      <c r="P348" s="160"/>
      <c r="R348" s="161">
        <f>P348</f>
        <v>0</v>
      </c>
      <c r="T348" s="160"/>
      <c r="V348" s="161">
        <f>T348</f>
        <v>0</v>
      </c>
    </row>
    <row r="349" spans="1:22" ht="15" hidden="1" customHeight="1">
      <c r="A349" s="153">
        <v>339</v>
      </c>
      <c r="B349" s="153">
        <f t="shared" si="125"/>
        <v>5</v>
      </c>
      <c r="C349" s="154">
        <f t="shared" si="126"/>
        <v>72122</v>
      </c>
      <c r="F349" s="158" t="s">
        <v>176</v>
      </c>
      <c r="G349" s="158" t="s">
        <v>176</v>
      </c>
      <c r="H349" s="158" t="s">
        <v>176</v>
      </c>
      <c r="I349" s="163">
        <v>72122</v>
      </c>
      <c r="J349" s="158" t="s">
        <v>176</v>
      </c>
      <c r="K349" s="158" t="s">
        <v>176</v>
      </c>
      <c r="L349" s="158" t="s">
        <v>176</v>
      </c>
      <c r="M349" s="158" t="s">
        <v>176</v>
      </c>
      <c r="N349" s="175" t="s">
        <v>1422</v>
      </c>
      <c r="O349" s="163" t="s">
        <v>723</v>
      </c>
      <c r="P349" s="160"/>
      <c r="R349" s="161">
        <f t="shared" ref="R349:R351" si="133">P349</f>
        <v>0</v>
      </c>
      <c r="T349" s="160"/>
      <c r="V349" s="161">
        <f t="shared" ref="V349:V351" si="134">T349</f>
        <v>0</v>
      </c>
    </row>
    <row r="350" spans="1:22" ht="15" hidden="1" customHeight="1">
      <c r="A350" s="153">
        <v>340</v>
      </c>
      <c r="B350" s="153">
        <f t="shared" si="125"/>
        <v>5</v>
      </c>
      <c r="C350" s="154">
        <f t="shared" si="126"/>
        <v>72123</v>
      </c>
      <c r="F350" s="158" t="s">
        <v>176</v>
      </c>
      <c r="G350" s="158" t="s">
        <v>176</v>
      </c>
      <c r="H350" s="158" t="s">
        <v>176</v>
      </c>
      <c r="I350" s="163">
        <v>72123</v>
      </c>
      <c r="J350" s="158" t="s">
        <v>176</v>
      </c>
      <c r="K350" s="158" t="s">
        <v>176</v>
      </c>
      <c r="L350" s="158" t="s">
        <v>176</v>
      </c>
      <c r="M350" s="158" t="s">
        <v>176</v>
      </c>
      <c r="N350" s="175" t="s">
        <v>1422</v>
      </c>
      <c r="O350" s="163" t="s">
        <v>1237</v>
      </c>
      <c r="P350" s="160"/>
      <c r="R350" s="161">
        <f t="shared" si="133"/>
        <v>0</v>
      </c>
      <c r="T350" s="160"/>
      <c r="V350" s="161">
        <f t="shared" si="134"/>
        <v>0</v>
      </c>
    </row>
    <row r="351" spans="1:22" ht="15" hidden="1" customHeight="1">
      <c r="A351" s="153">
        <v>341</v>
      </c>
      <c r="B351" s="153">
        <f t="shared" si="125"/>
        <v>5</v>
      </c>
      <c r="C351" s="154">
        <f t="shared" si="126"/>
        <v>72124</v>
      </c>
      <c r="F351" s="158" t="s">
        <v>176</v>
      </c>
      <c r="G351" s="158" t="s">
        <v>176</v>
      </c>
      <c r="H351" s="158" t="s">
        <v>176</v>
      </c>
      <c r="I351" s="163">
        <v>72124</v>
      </c>
      <c r="J351" s="158" t="s">
        <v>176</v>
      </c>
      <c r="K351" s="158" t="s">
        <v>176</v>
      </c>
      <c r="L351" s="158" t="s">
        <v>176</v>
      </c>
      <c r="M351" s="158" t="s">
        <v>176</v>
      </c>
      <c r="N351" s="175" t="s">
        <v>1422</v>
      </c>
      <c r="O351" s="163" t="s">
        <v>725</v>
      </c>
      <c r="P351" s="160"/>
      <c r="R351" s="161">
        <f t="shared" si="133"/>
        <v>0</v>
      </c>
      <c r="T351" s="160"/>
      <c r="V351" s="161">
        <f t="shared" si="134"/>
        <v>0</v>
      </c>
    </row>
    <row r="352" spans="1:22" ht="15" hidden="1" customHeight="1">
      <c r="A352" s="153">
        <v>342</v>
      </c>
      <c r="B352" s="153">
        <f t="shared" si="125"/>
        <v>5</v>
      </c>
      <c r="C352" s="154">
        <f t="shared" si="126"/>
        <v>72125</v>
      </c>
      <c r="F352" s="158" t="s">
        <v>176</v>
      </c>
      <c r="G352" s="158" t="s">
        <v>176</v>
      </c>
      <c r="H352" s="158" t="s">
        <v>176</v>
      </c>
      <c r="I352" s="163">
        <v>72125</v>
      </c>
      <c r="J352" s="158" t="s">
        <v>176</v>
      </c>
      <c r="K352" s="158" t="s">
        <v>176</v>
      </c>
      <c r="L352" s="158" t="s">
        <v>176</v>
      </c>
      <c r="M352" s="158" t="s">
        <v>176</v>
      </c>
      <c r="N352" s="175" t="s">
        <v>1422</v>
      </c>
      <c r="O352" s="163" t="s">
        <v>726</v>
      </c>
      <c r="P352" s="160"/>
      <c r="R352" s="161">
        <f>P352-R353-R354</f>
        <v>0</v>
      </c>
      <c r="T352" s="160"/>
      <c r="V352" s="161">
        <f>T352+V353+V354</f>
        <v>0</v>
      </c>
    </row>
    <row r="353" spans="1:22" ht="15" hidden="1" customHeight="1">
      <c r="A353" s="153">
        <v>343</v>
      </c>
      <c r="B353" s="153">
        <f t="shared" si="125"/>
        <v>6</v>
      </c>
      <c r="C353" s="154">
        <f t="shared" si="126"/>
        <v>721251</v>
      </c>
      <c r="F353" s="158" t="s">
        <v>176</v>
      </c>
      <c r="G353" s="158" t="s">
        <v>176</v>
      </c>
      <c r="H353" s="158" t="s">
        <v>176</v>
      </c>
      <c r="I353" s="158" t="s">
        <v>176</v>
      </c>
      <c r="J353" s="165">
        <v>721251</v>
      </c>
      <c r="K353" s="158" t="s">
        <v>176</v>
      </c>
      <c r="L353" s="158" t="s">
        <v>176</v>
      </c>
      <c r="M353" s="158" t="s">
        <v>176</v>
      </c>
      <c r="N353" s="175" t="s">
        <v>1422</v>
      </c>
      <c r="O353" s="165" t="s">
        <v>727</v>
      </c>
      <c r="P353" s="160"/>
      <c r="R353" s="161">
        <f t="shared" ref="R353:R354" si="135">P353</f>
        <v>0</v>
      </c>
      <c r="T353" s="160"/>
      <c r="V353" s="161">
        <f t="shared" ref="V353:V354" si="136">T353</f>
        <v>0</v>
      </c>
    </row>
    <row r="354" spans="1:22" ht="15" hidden="1" customHeight="1">
      <c r="A354" s="153">
        <v>344</v>
      </c>
      <c r="B354" s="153">
        <f t="shared" si="125"/>
        <v>6</v>
      </c>
      <c r="C354" s="154">
        <f t="shared" si="126"/>
        <v>721258</v>
      </c>
      <c r="F354" s="158" t="s">
        <v>176</v>
      </c>
      <c r="G354" s="158" t="s">
        <v>176</v>
      </c>
      <c r="H354" s="158" t="s">
        <v>176</v>
      </c>
      <c r="I354" s="158" t="s">
        <v>176</v>
      </c>
      <c r="J354" s="165">
        <v>721258</v>
      </c>
      <c r="K354" s="158" t="s">
        <v>176</v>
      </c>
      <c r="L354" s="158" t="s">
        <v>176</v>
      </c>
      <c r="M354" s="158" t="s">
        <v>176</v>
      </c>
      <c r="N354" s="175" t="s">
        <v>1422</v>
      </c>
      <c r="O354" s="165" t="s">
        <v>730</v>
      </c>
      <c r="P354" s="160"/>
      <c r="R354" s="161">
        <f t="shared" si="135"/>
        <v>0</v>
      </c>
      <c r="T354" s="160"/>
      <c r="V354" s="161">
        <f t="shared" si="136"/>
        <v>0</v>
      </c>
    </row>
    <row r="355" spans="1:22" ht="15" hidden="1" customHeight="1">
      <c r="A355" s="153">
        <v>345</v>
      </c>
      <c r="B355" s="153">
        <f t="shared" si="125"/>
        <v>3</v>
      </c>
      <c r="C355" s="154">
        <f t="shared" si="126"/>
        <v>722</v>
      </c>
      <c r="F355" s="158" t="s">
        <v>176</v>
      </c>
      <c r="G355" s="159">
        <v>722</v>
      </c>
      <c r="H355" s="158" t="s">
        <v>176</v>
      </c>
      <c r="I355" s="158" t="s">
        <v>176</v>
      </c>
      <c r="J355" s="158" t="s">
        <v>176</v>
      </c>
      <c r="K355" s="158" t="s">
        <v>176</v>
      </c>
      <c r="L355" s="158" t="s">
        <v>176</v>
      </c>
      <c r="M355" s="158" t="s">
        <v>176</v>
      </c>
      <c r="N355" s="175"/>
      <c r="O355" s="159" t="s">
        <v>943</v>
      </c>
      <c r="P355" s="160"/>
      <c r="R355" s="161">
        <f>P355-R356-R357-R358</f>
        <v>0</v>
      </c>
      <c r="T355" s="160"/>
      <c r="V355" s="161">
        <f>T355+V356+V357+V358</f>
        <v>0</v>
      </c>
    </row>
    <row r="356" spans="1:22" ht="15" hidden="1" customHeight="1">
      <c r="A356" s="153">
        <v>346</v>
      </c>
      <c r="B356" s="153">
        <f t="shared" si="125"/>
        <v>4</v>
      </c>
      <c r="C356" s="154">
        <f t="shared" si="126"/>
        <v>7221</v>
      </c>
      <c r="F356" s="158" t="s">
        <v>176</v>
      </c>
      <c r="G356" s="158" t="s">
        <v>176</v>
      </c>
      <c r="H356" s="162">
        <v>7221</v>
      </c>
      <c r="I356" s="158" t="s">
        <v>176</v>
      </c>
      <c r="J356" s="158" t="s">
        <v>176</v>
      </c>
      <c r="K356" s="158" t="s">
        <v>176</v>
      </c>
      <c r="L356" s="158" t="s">
        <v>176</v>
      </c>
      <c r="M356" s="158" t="s">
        <v>176</v>
      </c>
      <c r="N356" s="175" t="s">
        <v>1422</v>
      </c>
      <c r="O356" s="162" t="s">
        <v>648</v>
      </c>
      <c r="P356" s="160"/>
      <c r="R356" s="161">
        <f>P356</f>
        <v>0</v>
      </c>
      <c r="T356" s="160"/>
      <c r="V356" s="161">
        <f>T356</f>
        <v>0</v>
      </c>
    </row>
    <row r="357" spans="1:22" ht="15" hidden="1" customHeight="1">
      <c r="A357" s="153">
        <v>347</v>
      </c>
      <c r="B357" s="153">
        <f t="shared" si="125"/>
        <v>4</v>
      </c>
      <c r="C357" s="154">
        <f t="shared" si="126"/>
        <v>7222</v>
      </c>
      <c r="F357" s="158" t="s">
        <v>176</v>
      </c>
      <c r="G357" s="158" t="s">
        <v>176</v>
      </c>
      <c r="H357" s="162">
        <v>7222</v>
      </c>
      <c r="I357" s="158" t="s">
        <v>176</v>
      </c>
      <c r="J357" s="158" t="s">
        <v>176</v>
      </c>
      <c r="K357" s="158" t="s">
        <v>176</v>
      </c>
      <c r="L357" s="158" t="s">
        <v>176</v>
      </c>
      <c r="M357" s="158" t="s">
        <v>176</v>
      </c>
      <c r="N357" s="175" t="s">
        <v>1422</v>
      </c>
      <c r="O357" s="162" t="s">
        <v>320</v>
      </c>
      <c r="P357" s="160"/>
      <c r="R357" s="161">
        <f t="shared" ref="R357:R358" si="137">P357</f>
        <v>0</v>
      </c>
      <c r="T357" s="160"/>
      <c r="V357" s="161">
        <f t="shared" ref="V357:V358" si="138">T357</f>
        <v>0</v>
      </c>
    </row>
    <row r="358" spans="1:22" ht="15" hidden="1" customHeight="1">
      <c r="A358" s="153">
        <v>348</v>
      </c>
      <c r="B358" s="153">
        <f t="shared" si="125"/>
        <v>4</v>
      </c>
      <c r="C358" s="154">
        <f t="shared" si="126"/>
        <v>7223</v>
      </c>
      <c r="F358" s="158" t="s">
        <v>176</v>
      </c>
      <c r="G358" s="158" t="s">
        <v>176</v>
      </c>
      <c r="H358" s="162">
        <v>7223</v>
      </c>
      <c r="I358" s="158" t="s">
        <v>176</v>
      </c>
      <c r="J358" s="158" t="s">
        <v>176</v>
      </c>
      <c r="K358" s="158" t="s">
        <v>176</v>
      </c>
      <c r="L358" s="158" t="s">
        <v>176</v>
      </c>
      <c r="M358" s="158" t="s">
        <v>176</v>
      </c>
      <c r="N358" s="175" t="s">
        <v>1422</v>
      </c>
      <c r="O358" s="162" t="s">
        <v>688</v>
      </c>
      <c r="P358" s="160"/>
      <c r="R358" s="161">
        <f t="shared" si="137"/>
        <v>0</v>
      </c>
      <c r="T358" s="160"/>
      <c r="V358" s="161">
        <f t="shared" si="138"/>
        <v>0</v>
      </c>
    </row>
    <row r="359" spans="1:22" ht="15" hidden="1" customHeight="1">
      <c r="A359" s="153">
        <v>349</v>
      </c>
      <c r="B359" s="153">
        <f t="shared" si="125"/>
        <v>2</v>
      </c>
      <c r="C359" s="154">
        <f t="shared" si="126"/>
        <v>73</v>
      </c>
      <c r="F359" s="155">
        <v>73</v>
      </c>
      <c r="G359" s="155" t="s">
        <v>176</v>
      </c>
      <c r="H359" s="155" t="s">
        <v>176</v>
      </c>
      <c r="I359" s="155" t="s">
        <v>176</v>
      </c>
      <c r="J359" s="155" t="s">
        <v>176</v>
      </c>
      <c r="K359" s="155" t="s">
        <v>176</v>
      </c>
      <c r="L359" s="155" t="s">
        <v>176</v>
      </c>
      <c r="M359" s="155" t="s">
        <v>176</v>
      </c>
      <c r="N359" s="174"/>
      <c r="O359" s="155" t="s">
        <v>1238</v>
      </c>
      <c r="P359" s="156"/>
      <c r="R359" s="157"/>
      <c r="S359" s="153" t="s">
        <v>176</v>
      </c>
      <c r="T359" s="157"/>
      <c r="V359" s="157"/>
    </row>
    <row r="360" spans="1:22" ht="15" hidden="1" customHeight="1">
      <c r="A360" s="153">
        <v>350</v>
      </c>
      <c r="B360" s="153">
        <f t="shared" si="125"/>
        <v>3</v>
      </c>
      <c r="C360" s="154">
        <f t="shared" si="126"/>
        <v>732</v>
      </c>
      <c r="F360" s="158" t="s">
        <v>176</v>
      </c>
      <c r="G360" s="159">
        <v>732</v>
      </c>
      <c r="H360" s="158" t="s">
        <v>176</v>
      </c>
      <c r="I360" s="158" t="s">
        <v>176</v>
      </c>
      <c r="J360" s="158" t="s">
        <v>176</v>
      </c>
      <c r="K360" s="158" t="s">
        <v>176</v>
      </c>
      <c r="L360" s="158" t="s">
        <v>176</v>
      </c>
      <c r="M360" s="158" t="s">
        <v>176</v>
      </c>
      <c r="N360" s="175"/>
      <c r="O360" s="159" t="s">
        <v>1239</v>
      </c>
      <c r="P360" s="160"/>
      <c r="R360" s="161">
        <f>P360-R361-R362-R363-R364-R365-R366-R367-R368-R369-R370</f>
        <v>0</v>
      </c>
      <c r="T360" s="160"/>
      <c r="V360" s="161">
        <f>T360+V361+V368+V369+V370</f>
        <v>0</v>
      </c>
    </row>
    <row r="361" spans="1:22" ht="15" hidden="1" customHeight="1">
      <c r="A361" s="153">
        <v>351</v>
      </c>
      <c r="B361" s="153">
        <f t="shared" si="125"/>
        <v>4</v>
      </c>
      <c r="C361" s="154">
        <f t="shared" si="126"/>
        <v>7321</v>
      </c>
      <c r="F361" s="158" t="s">
        <v>176</v>
      </c>
      <c r="G361" s="158" t="s">
        <v>176</v>
      </c>
      <c r="H361" s="162">
        <v>7321</v>
      </c>
      <c r="I361" s="158" t="s">
        <v>176</v>
      </c>
      <c r="J361" s="158" t="s">
        <v>176</v>
      </c>
      <c r="K361" s="158" t="s">
        <v>176</v>
      </c>
      <c r="L361" s="158" t="s">
        <v>176</v>
      </c>
      <c r="M361" s="158" t="s">
        <v>176</v>
      </c>
      <c r="N361" s="175" t="s">
        <v>1422</v>
      </c>
      <c r="O361" s="162" t="s">
        <v>1235</v>
      </c>
      <c r="P361" s="160"/>
      <c r="R361" s="161">
        <f>P361-R362-R363-R364-R365-R366-R367</f>
        <v>0</v>
      </c>
      <c r="T361" s="160"/>
      <c r="V361" s="161">
        <f>T361+V362+V367</f>
        <v>0</v>
      </c>
    </row>
    <row r="362" spans="1:22" ht="15" hidden="1" customHeight="1">
      <c r="A362" s="153">
        <v>352</v>
      </c>
      <c r="B362" s="153">
        <f t="shared" si="125"/>
        <v>5</v>
      </c>
      <c r="C362" s="154">
        <f t="shared" si="126"/>
        <v>73211</v>
      </c>
      <c r="F362" s="158" t="s">
        <v>176</v>
      </c>
      <c r="G362" s="158" t="s">
        <v>176</v>
      </c>
      <c r="H362" s="158" t="s">
        <v>176</v>
      </c>
      <c r="I362" s="163">
        <v>73211</v>
      </c>
      <c r="J362" s="158" t="s">
        <v>176</v>
      </c>
      <c r="K362" s="158" t="s">
        <v>176</v>
      </c>
      <c r="L362" s="158" t="s">
        <v>176</v>
      </c>
      <c r="M362" s="158" t="s">
        <v>176</v>
      </c>
      <c r="N362" s="175" t="s">
        <v>1422</v>
      </c>
      <c r="O362" s="163" t="s">
        <v>638</v>
      </c>
      <c r="P362" s="160"/>
      <c r="R362" s="161">
        <f>P362-R363-R364-R365-R366</f>
        <v>0</v>
      </c>
      <c r="T362" s="160"/>
      <c r="V362" s="161">
        <f>T362+V363+V364+V365+V366</f>
        <v>0</v>
      </c>
    </row>
    <row r="363" spans="1:22" ht="15" hidden="1" customHeight="1">
      <c r="A363" s="153">
        <v>353</v>
      </c>
      <c r="B363" s="153">
        <f t="shared" si="125"/>
        <v>6</v>
      </c>
      <c r="C363" s="154">
        <f t="shared" si="126"/>
        <v>732111</v>
      </c>
      <c r="F363" s="158" t="s">
        <v>176</v>
      </c>
      <c r="G363" s="158" t="s">
        <v>176</v>
      </c>
      <c r="H363" s="158" t="s">
        <v>176</v>
      </c>
      <c r="I363" s="158" t="s">
        <v>176</v>
      </c>
      <c r="J363" s="165">
        <v>732111</v>
      </c>
      <c r="K363" s="158" t="s">
        <v>176</v>
      </c>
      <c r="L363" s="158" t="s">
        <v>176</v>
      </c>
      <c r="M363" s="158" t="s">
        <v>176</v>
      </c>
      <c r="N363" s="175" t="s">
        <v>1422</v>
      </c>
      <c r="O363" s="165" t="s">
        <v>639</v>
      </c>
      <c r="P363" s="160"/>
      <c r="R363" s="161">
        <f t="shared" ref="R363:R366" si="139">P363</f>
        <v>0</v>
      </c>
      <c r="T363" s="160"/>
      <c r="V363" s="161">
        <f t="shared" ref="V363:V366" si="140">T363</f>
        <v>0</v>
      </c>
    </row>
    <row r="364" spans="1:22" ht="15" hidden="1" customHeight="1">
      <c r="A364" s="153">
        <v>354</v>
      </c>
      <c r="B364" s="153">
        <f t="shared" si="125"/>
        <v>6</v>
      </c>
      <c r="C364" s="154">
        <f t="shared" si="126"/>
        <v>732112</v>
      </c>
      <c r="F364" s="158" t="s">
        <v>176</v>
      </c>
      <c r="G364" s="158" t="s">
        <v>176</v>
      </c>
      <c r="H364" s="158" t="s">
        <v>176</v>
      </c>
      <c r="I364" s="158" t="s">
        <v>176</v>
      </c>
      <c r="J364" s="165">
        <v>732112</v>
      </c>
      <c r="K364" s="158" t="s">
        <v>176</v>
      </c>
      <c r="L364" s="158" t="s">
        <v>176</v>
      </c>
      <c r="M364" s="158" t="s">
        <v>176</v>
      </c>
      <c r="N364" s="175" t="s">
        <v>1422</v>
      </c>
      <c r="O364" s="165" t="s">
        <v>640</v>
      </c>
      <c r="P364" s="160"/>
      <c r="R364" s="161">
        <f t="shared" si="139"/>
        <v>0</v>
      </c>
      <c r="T364" s="160"/>
      <c r="V364" s="161">
        <f t="shared" si="140"/>
        <v>0</v>
      </c>
    </row>
    <row r="365" spans="1:22" ht="15" hidden="1" customHeight="1">
      <c r="A365" s="153">
        <v>355</v>
      </c>
      <c r="B365" s="153">
        <f t="shared" si="125"/>
        <v>6</v>
      </c>
      <c r="C365" s="154">
        <f t="shared" si="126"/>
        <v>732113</v>
      </c>
      <c r="F365" s="158" t="s">
        <v>176</v>
      </c>
      <c r="G365" s="158" t="s">
        <v>176</v>
      </c>
      <c r="H365" s="158" t="s">
        <v>176</v>
      </c>
      <c r="I365" s="158" t="s">
        <v>176</v>
      </c>
      <c r="J365" s="165">
        <v>732113</v>
      </c>
      <c r="K365" s="158" t="s">
        <v>176</v>
      </c>
      <c r="L365" s="158" t="s">
        <v>176</v>
      </c>
      <c r="M365" s="158" t="s">
        <v>176</v>
      </c>
      <c r="N365" s="175" t="s">
        <v>1422</v>
      </c>
      <c r="O365" s="165" t="s">
        <v>641</v>
      </c>
      <c r="P365" s="160"/>
      <c r="R365" s="161">
        <f t="shared" si="139"/>
        <v>0</v>
      </c>
      <c r="T365" s="160"/>
      <c r="V365" s="161">
        <f t="shared" si="140"/>
        <v>0</v>
      </c>
    </row>
    <row r="366" spans="1:22" ht="15" hidden="1" customHeight="1">
      <c r="A366" s="153">
        <v>356</v>
      </c>
      <c r="B366" s="153">
        <f t="shared" si="125"/>
        <v>6</v>
      </c>
      <c r="C366" s="154">
        <f t="shared" si="126"/>
        <v>732118</v>
      </c>
      <c r="F366" s="158" t="s">
        <v>176</v>
      </c>
      <c r="G366" s="158" t="s">
        <v>176</v>
      </c>
      <c r="H366" s="158" t="s">
        <v>176</v>
      </c>
      <c r="I366" s="158" t="s">
        <v>176</v>
      </c>
      <c r="J366" s="165">
        <v>732118</v>
      </c>
      <c r="K366" s="158" t="s">
        <v>176</v>
      </c>
      <c r="L366" s="158" t="s">
        <v>176</v>
      </c>
      <c r="M366" s="158" t="s">
        <v>176</v>
      </c>
      <c r="N366" s="175" t="s">
        <v>1422</v>
      </c>
      <c r="O366" s="165" t="s">
        <v>642</v>
      </c>
      <c r="P366" s="160"/>
      <c r="R366" s="161">
        <f t="shared" si="139"/>
        <v>0</v>
      </c>
      <c r="T366" s="160"/>
      <c r="V366" s="161">
        <f t="shared" si="140"/>
        <v>0</v>
      </c>
    </row>
    <row r="367" spans="1:22" ht="15" hidden="1" customHeight="1">
      <c r="A367" s="153">
        <v>357</v>
      </c>
      <c r="B367" s="153">
        <f t="shared" si="125"/>
        <v>5</v>
      </c>
      <c r="C367" s="154">
        <f t="shared" si="126"/>
        <v>73218</v>
      </c>
      <c r="F367" s="158" t="s">
        <v>176</v>
      </c>
      <c r="G367" s="158" t="s">
        <v>176</v>
      </c>
      <c r="H367" s="158" t="s">
        <v>176</v>
      </c>
      <c r="I367" s="163">
        <v>73218</v>
      </c>
      <c r="J367" s="158" t="s">
        <v>176</v>
      </c>
      <c r="K367" s="158" t="s">
        <v>176</v>
      </c>
      <c r="L367" s="158" t="s">
        <v>176</v>
      </c>
      <c r="M367" s="158" t="s">
        <v>176</v>
      </c>
      <c r="N367" s="175" t="s">
        <v>1422</v>
      </c>
      <c r="O367" s="163" t="s">
        <v>643</v>
      </c>
      <c r="P367" s="160"/>
      <c r="R367" s="161">
        <f>P367</f>
        <v>0</v>
      </c>
      <c r="T367" s="160"/>
      <c r="V367" s="161">
        <f>T367</f>
        <v>0</v>
      </c>
    </row>
    <row r="368" spans="1:22" ht="15" hidden="1" customHeight="1">
      <c r="A368" s="153">
        <v>358</v>
      </c>
      <c r="B368" s="153">
        <f t="shared" si="125"/>
        <v>4</v>
      </c>
      <c r="C368" s="154">
        <f t="shared" si="126"/>
        <v>7322</v>
      </c>
      <c r="F368" s="158" t="s">
        <v>176</v>
      </c>
      <c r="G368" s="158" t="s">
        <v>176</v>
      </c>
      <c r="H368" s="162">
        <v>7322</v>
      </c>
      <c r="I368" s="158" t="s">
        <v>176</v>
      </c>
      <c r="J368" s="158" t="s">
        <v>176</v>
      </c>
      <c r="K368" s="158" t="s">
        <v>176</v>
      </c>
      <c r="L368" s="158" t="s">
        <v>176</v>
      </c>
      <c r="M368" s="158" t="s">
        <v>176</v>
      </c>
      <c r="N368" s="175" t="s">
        <v>1422</v>
      </c>
      <c r="O368" s="162" t="s">
        <v>644</v>
      </c>
      <c r="P368" s="160"/>
      <c r="R368" s="161">
        <f>P368</f>
        <v>0</v>
      </c>
      <c r="T368" s="160"/>
      <c r="V368" s="161">
        <f>T368</f>
        <v>0</v>
      </c>
    </row>
    <row r="369" spans="1:22" ht="15" hidden="1" customHeight="1">
      <c r="A369" s="153">
        <v>359</v>
      </c>
      <c r="B369" s="153">
        <f t="shared" si="125"/>
        <v>4</v>
      </c>
      <c r="C369" s="154">
        <f t="shared" si="126"/>
        <v>7323</v>
      </c>
      <c r="F369" s="158" t="s">
        <v>176</v>
      </c>
      <c r="G369" s="158" t="s">
        <v>176</v>
      </c>
      <c r="H369" s="162">
        <v>7323</v>
      </c>
      <c r="I369" s="158" t="s">
        <v>176</v>
      </c>
      <c r="J369" s="158" t="s">
        <v>176</v>
      </c>
      <c r="K369" s="158" t="s">
        <v>176</v>
      </c>
      <c r="L369" s="158" t="s">
        <v>176</v>
      </c>
      <c r="M369" s="158" t="s">
        <v>176</v>
      </c>
      <c r="N369" s="175" t="s">
        <v>1422</v>
      </c>
      <c r="O369" s="162" t="s">
        <v>645</v>
      </c>
      <c r="P369" s="160"/>
      <c r="R369" s="161">
        <f>P369</f>
        <v>0</v>
      </c>
      <c r="T369" s="160"/>
      <c r="V369" s="161">
        <f t="shared" ref="V369:V370" si="141">T369</f>
        <v>0</v>
      </c>
    </row>
    <row r="370" spans="1:22" ht="15" hidden="1" customHeight="1">
      <c r="A370" s="153">
        <v>360</v>
      </c>
      <c r="B370" s="153">
        <f t="shared" si="125"/>
        <v>4</v>
      </c>
      <c r="C370" s="154">
        <f t="shared" si="126"/>
        <v>7324</v>
      </c>
      <c r="F370" s="158" t="s">
        <v>176</v>
      </c>
      <c r="G370" s="158" t="s">
        <v>176</v>
      </c>
      <c r="H370" s="162">
        <v>7324</v>
      </c>
      <c r="I370" s="158" t="s">
        <v>176</v>
      </c>
      <c r="J370" s="158" t="s">
        <v>176</v>
      </c>
      <c r="K370" s="158" t="s">
        <v>176</v>
      </c>
      <c r="L370" s="158" t="s">
        <v>176</v>
      </c>
      <c r="M370" s="158" t="s">
        <v>176</v>
      </c>
      <c r="N370" s="175" t="s">
        <v>1422</v>
      </c>
      <c r="O370" s="162" t="s">
        <v>646</v>
      </c>
      <c r="P370" s="160"/>
      <c r="R370" s="161">
        <f>P370</f>
        <v>0</v>
      </c>
      <c r="T370" s="160"/>
      <c r="V370" s="161">
        <f t="shared" si="141"/>
        <v>0</v>
      </c>
    </row>
    <row r="371" spans="1:22" ht="15" hidden="1" customHeight="1">
      <c r="A371" s="153">
        <v>361</v>
      </c>
      <c r="B371" s="153">
        <f t="shared" si="125"/>
        <v>3</v>
      </c>
      <c r="C371" s="154">
        <f t="shared" si="126"/>
        <v>733</v>
      </c>
      <c r="F371" s="158" t="s">
        <v>176</v>
      </c>
      <c r="G371" s="159">
        <v>733</v>
      </c>
      <c r="H371" s="158" t="s">
        <v>176</v>
      </c>
      <c r="I371" s="158" t="s">
        <v>176</v>
      </c>
      <c r="J371" s="158" t="s">
        <v>176</v>
      </c>
      <c r="K371" s="158" t="s">
        <v>176</v>
      </c>
      <c r="L371" s="158" t="s">
        <v>176</v>
      </c>
      <c r="M371" s="158" t="s">
        <v>176</v>
      </c>
      <c r="N371" s="175"/>
      <c r="O371" s="159" t="s">
        <v>1240</v>
      </c>
      <c r="P371" s="160"/>
      <c r="R371" s="161">
        <f>P371-SUM(R372:R469)</f>
        <v>0</v>
      </c>
      <c r="T371" s="160"/>
      <c r="V371" s="161">
        <f>T371+V372+V417+V446+V469</f>
        <v>0</v>
      </c>
    </row>
    <row r="372" spans="1:22" ht="15" hidden="1" customHeight="1">
      <c r="A372" s="153">
        <v>362</v>
      </c>
      <c r="B372" s="153">
        <f t="shared" si="125"/>
        <v>4</v>
      </c>
      <c r="C372" s="154">
        <f t="shared" si="126"/>
        <v>7331</v>
      </c>
      <c r="F372" s="158" t="s">
        <v>176</v>
      </c>
      <c r="G372" s="158" t="s">
        <v>176</v>
      </c>
      <c r="H372" s="162">
        <v>7331</v>
      </c>
      <c r="I372" s="158" t="s">
        <v>176</v>
      </c>
      <c r="J372" s="158" t="s">
        <v>176</v>
      </c>
      <c r="K372" s="158" t="s">
        <v>176</v>
      </c>
      <c r="L372" s="158" t="s">
        <v>176</v>
      </c>
      <c r="M372" s="158" t="s">
        <v>176</v>
      </c>
      <c r="N372" s="175"/>
      <c r="O372" s="162" t="s">
        <v>648</v>
      </c>
      <c r="P372" s="160"/>
      <c r="R372" s="161">
        <f>P372-SUM(R373:R416)</f>
        <v>0</v>
      </c>
      <c r="T372" s="160"/>
      <c r="V372" s="161">
        <f>T372+V373+V374+V383+V400</f>
        <v>0</v>
      </c>
    </row>
    <row r="373" spans="1:22" ht="15" hidden="1" customHeight="1">
      <c r="A373" s="153">
        <v>363</v>
      </c>
      <c r="B373" s="153">
        <f t="shared" si="125"/>
        <v>5</v>
      </c>
      <c r="C373" s="154">
        <f t="shared" si="126"/>
        <v>73311</v>
      </c>
      <c r="F373" s="158" t="s">
        <v>176</v>
      </c>
      <c r="G373" s="158" t="s">
        <v>176</v>
      </c>
      <c r="H373" s="158" t="s">
        <v>176</v>
      </c>
      <c r="I373" s="163">
        <v>73311</v>
      </c>
      <c r="J373" s="158" t="s">
        <v>176</v>
      </c>
      <c r="K373" s="158" t="s">
        <v>176</v>
      </c>
      <c r="L373" s="158" t="s">
        <v>176</v>
      </c>
      <c r="M373" s="158" t="s">
        <v>176</v>
      </c>
      <c r="N373" s="175"/>
      <c r="O373" s="163" t="s">
        <v>236</v>
      </c>
      <c r="P373" s="160"/>
      <c r="R373" s="161">
        <f>P373</f>
        <v>0</v>
      </c>
      <c r="T373" s="160"/>
      <c r="V373" s="161">
        <f>T373</f>
        <v>0</v>
      </c>
    </row>
    <row r="374" spans="1:22" ht="15" hidden="1" customHeight="1">
      <c r="A374" s="153">
        <v>364</v>
      </c>
      <c r="B374" s="153">
        <f t="shared" si="125"/>
        <v>5</v>
      </c>
      <c r="C374" s="154">
        <f t="shared" si="126"/>
        <v>73312</v>
      </c>
      <c r="F374" s="158" t="s">
        <v>176</v>
      </c>
      <c r="G374" s="158" t="s">
        <v>176</v>
      </c>
      <c r="H374" s="158" t="s">
        <v>176</v>
      </c>
      <c r="I374" s="163">
        <v>73312</v>
      </c>
      <c r="J374" s="158" t="s">
        <v>176</v>
      </c>
      <c r="K374" s="158" t="s">
        <v>176</v>
      </c>
      <c r="L374" s="158" t="s">
        <v>176</v>
      </c>
      <c r="M374" s="158" t="s">
        <v>176</v>
      </c>
      <c r="N374" s="175"/>
      <c r="O374" s="163" t="s">
        <v>649</v>
      </c>
      <c r="P374" s="160"/>
      <c r="R374" s="161">
        <f>P374-R375-R376-R377-R378-R379-R380-R381-R382</f>
        <v>0</v>
      </c>
      <c r="T374" s="160"/>
      <c r="V374" s="161">
        <f>T374+V375+V376+V379+V380+V381+V382</f>
        <v>0</v>
      </c>
    </row>
    <row r="375" spans="1:22" ht="15" hidden="1" customHeight="1">
      <c r="A375" s="153">
        <v>365</v>
      </c>
      <c r="B375" s="153">
        <f t="shared" si="125"/>
        <v>6</v>
      </c>
      <c r="C375" s="154">
        <f t="shared" si="126"/>
        <v>733121</v>
      </c>
      <c r="F375" s="158" t="s">
        <v>176</v>
      </c>
      <c r="G375" s="158" t="s">
        <v>176</v>
      </c>
      <c r="H375" s="158" t="s">
        <v>176</v>
      </c>
      <c r="I375" s="158" t="s">
        <v>176</v>
      </c>
      <c r="J375" s="165">
        <v>733121</v>
      </c>
      <c r="K375" s="158" t="s">
        <v>176</v>
      </c>
      <c r="L375" s="158" t="s">
        <v>176</v>
      </c>
      <c r="M375" s="158" t="s">
        <v>176</v>
      </c>
      <c r="N375" s="175" t="s">
        <v>1422</v>
      </c>
      <c r="O375" s="165" t="s">
        <v>650</v>
      </c>
      <c r="P375" s="160"/>
      <c r="R375" s="161">
        <f>P375</f>
        <v>0</v>
      </c>
      <c r="T375" s="160"/>
      <c r="V375" s="161">
        <f>T375</f>
        <v>0</v>
      </c>
    </row>
    <row r="376" spans="1:22" ht="15" hidden="1" customHeight="1">
      <c r="A376" s="153">
        <v>366</v>
      </c>
      <c r="B376" s="153">
        <f t="shared" si="125"/>
        <v>6</v>
      </c>
      <c r="C376" s="154">
        <f t="shared" si="126"/>
        <v>733122</v>
      </c>
      <c r="F376" s="158" t="s">
        <v>176</v>
      </c>
      <c r="G376" s="158" t="s">
        <v>176</v>
      </c>
      <c r="H376" s="158" t="s">
        <v>176</v>
      </c>
      <c r="I376" s="158" t="s">
        <v>176</v>
      </c>
      <c r="J376" s="165">
        <v>733122</v>
      </c>
      <c r="K376" s="158" t="s">
        <v>176</v>
      </c>
      <c r="L376" s="158" t="s">
        <v>176</v>
      </c>
      <c r="M376" s="158" t="s">
        <v>176</v>
      </c>
      <c r="N376" s="175" t="s">
        <v>1422</v>
      </c>
      <c r="O376" s="165" t="s">
        <v>651</v>
      </c>
      <c r="P376" s="160"/>
      <c r="R376" s="161">
        <f>P376-R377-R378</f>
        <v>0</v>
      </c>
      <c r="T376" s="160"/>
      <c r="V376" s="161">
        <f>T376+V377+V378</f>
        <v>0</v>
      </c>
    </row>
    <row r="377" spans="1:22" ht="15" hidden="1" customHeight="1">
      <c r="A377" s="153">
        <v>367</v>
      </c>
      <c r="B377" s="153">
        <f t="shared" si="125"/>
        <v>7</v>
      </c>
      <c r="C377" s="154">
        <f t="shared" si="126"/>
        <v>7331221</v>
      </c>
      <c r="F377" s="158" t="s">
        <v>176</v>
      </c>
      <c r="G377" s="158" t="s">
        <v>176</v>
      </c>
      <c r="H377" s="158" t="s">
        <v>176</v>
      </c>
      <c r="I377" s="158" t="s">
        <v>176</v>
      </c>
      <c r="J377" s="158" t="s">
        <v>176</v>
      </c>
      <c r="K377" s="166">
        <v>7331221</v>
      </c>
      <c r="L377" s="158" t="s">
        <v>176</v>
      </c>
      <c r="M377" s="158" t="s">
        <v>176</v>
      </c>
      <c r="N377" s="175" t="s">
        <v>1422</v>
      </c>
      <c r="O377" s="166" t="s">
        <v>652</v>
      </c>
      <c r="P377" s="160"/>
      <c r="R377" s="161">
        <f>P377</f>
        <v>0</v>
      </c>
      <c r="T377" s="160"/>
      <c r="V377" s="161">
        <f>T377</f>
        <v>0</v>
      </c>
    </row>
    <row r="378" spans="1:22" ht="15" hidden="1" customHeight="1">
      <c r="A378" s="153">
        <v>368</v>
      </c>
      <c r="B378" s="153">
        <f t="shared" si="125"/>
        <v>7</v>
      </c>
      <c r="C378" s="154">
        <f t="shared" si="126"/>
        <v>7331228</v>
      </c>
      <c r="F378" s="158" t="s">
        <v>176</v>
      </c>
      <c r="G378" s="158" t="s">
        <v>176</v>
      </c>
      <c r="H378" s="158" t="s">
        <v>176</v>
      </c>
      <c r="I378" s="158" t="s">
        <v>176</v>
      </c>
      <c r="J378" s="158" t="s">
        <v>176</v>
      </c>
      <c r="K378" s="166">
        <v>7331228</v>
      </c>
      <c r="L378" s="158" t="s">
        <v>176</v>
      </c>
      <c r="M378" s="158" t="s">
        <v>176</v>
      </c>
      <c r="N378" s="175" t="s">
        <v>1422</v>
      </c>
      <c r="O378" s="166" t="s">
        <v>1241</v>
      </c>
      <c r="P378" s="160"/>
      <c r="R378" s="161">
        <f>P378</f>
        <v>0</v>
      </c>
      <c r="T378" s="160"/>
      <c r="V378" s="161">
        <f>T378</f>
        <v>0</v>
      </c>
    </row>
    <row r="379" spans="1:22" ht="15" hidden="1" customHeight="1">
      <c r="A379" s="153">
        <v>369</v>
      </c>
      <c r="B379" s="153">
        <f t="shared" si="125"/>
        <v>6</v>
      </c>
      <c r="C379" s="154">
        <f t="shared" si="126"/>
        <v>733123</v>
      </c>
      <c r="F379" s="158" t="s">
        <v>176</v>
      </c>
      <c r="G379" s="158" t="s">
        <v>176</v>
      </c>
      <c r="H379" s="158" t="s">
        <v>176</v>
      </c>
      <c r="I379" s="158" t="s">
        <v>176</v>
      </c>
      <c r="J379" s="165">
        <v>733123</v>
      </c>
      <c r="K379" s="158" t="s">
        <v>176</v>
      </c>
      <c r="L379" s="158" t="s">
        <v>176</v>
      </c>
      <c r="M379" s="158" t="s">
        <v>176</v>
      </c>
      <c r="N379" s="175" t="s">
        <v>1422</v>
      </c>
      <c r="O379" s="165" t="s">
        <v>654</v>
      </c>
      <c r="P379" s="160"/>
      <c r="R379" s="161">
        <f>P379</f>
        <v>0</v>
      </c>
      <c r="T379" s="160"/>
      <c r="V379" s="161">
        <f>T379</f>
        <v>0</v>
      </c>
    </row>
    <row r="380" spans="1:22" ht="15" hidden="1" customHeight="1">
      <c r="A380" s="153">
        <v>370</v>
      </c>
      <c r="B380" s="153">
        <f t="shared" si="125"/>
        <v>6</v>
      </c>
      <c r="C380" s="154">
        <f t="shared" si="126"/>
        <v>733124</v>
      </c>
      <c r="F380" s="158" t="s">
        <v>176</v>
      </c>
      <c r="G380" s="158" t="s">
        <v>176</v>
      </c>
      <c r="H380" s="158" t="s">
        <v>176</v>
      </c>
      <c r="I380" s="158" t="s">
        <v>176</v>
      </c>
      <c r="J380" s="165">
        <v>733124</v>
      </c>
      <c r="K380" s="158" t="s">
        <v>176</v>
      </c>
      <c r="L380" s="158" t="s">
        <v>176</v>
      </c>
      <c r="M380" s="158" t="s">
        <v>176</v>
      </c>
      <c r="N380" s="175" t="s">
        <v>1422</v>
      </c>
      <c r="O380" s="165" t="s">
        <v>655</v>
      </c>
      <c r="P380" s="160"/>
      <c r="R380" s="161">
        <f t="shared" ref="R380:R382" si="142">P380</f>
        <v>0</v>
      </c>
      <c r="T380" s="160"/>
      <c r="V380" s="161">
        <f t="shared" ref="V380:V382" si="143">T380</f>
        <v>0</v>
      </c>
    </row>
    <row r="381" spans="1:22" ht="15" hidden="1" customHeight="1">
      <c r="A381" s="153">
        <v>371</v>
      </c>
      <c r="B381" s="153">
        <f t="shared" si="125"/>
        <v>6</v>
      </c>
      <c r="C381" s="154">
        <f t="shared" si="126"/>
        <v>733125</v>
      </c>
      <c r="F381" s="158" t="s">
        <v>176</v>
      </c>
      <c r="G381" s="158" t="s">
        <v>176</v>
      </c>
      <c r="H381" s="158" t="s">
        <v>176</v>
      </c>
      <c r="I381" s="158" t="s">
        <v>176</v>
      </c>
      <c r="J381" s="165">
        <v>733125</v>
      </c>
      <c r="K381" s="158" t="s">
        <v>176</v>
      </c>
      <c r="L381" s="158" t="s">
        <v>176</v>
      </c>
      <c r="M381" s="158" t="s">
        <v>176</v>
      </c>
      <c r="N381" s="175" t="s">
        <v>1422</v>
      </c>
      <c r="O381" s="165" t="s">
        <v>656</v>
      </c>
      <c r="P381" s="160"/>
      <c r="R381" s="161">
        <f t="shared" si="142"/>
        <v>0</v>
      </c>
      <c r="T381" s="160"/>
      <c r="V381" s="161">
        <f t="shared" si="143"/>
        <v>0</v>
      </c>
    </row>
    <row r="382" spans="1:22" ht="15" hidden="1" customHeight="1">
      <c r="A382" s="153">
        <v>372</v>
      </c>
      <c r="B382" s="153">
        <f t="shared" si="125"/>
        <v>6</v>
      </c>
      <c r="C382" s="154">
        <f t="shared" si="126"/>
        <v>733128</v>
      </c>
      <c r="F382" s="158" t="s">
        <v>176</v>
      </c>
      <c r="G382" s="158" t="s">
        <v>176</v>
      </c>
      <c r="H382" s="158" t="s">
        <v>176</v>
      </c>
      <c r="I382" s="158" t="s">
        <v>176</v>
      </c>
      <c r="J382" s="165">
        <v>733128</v>
      </c>
      <c r="K382" s="158" t="s">
        <v>176</v>
      </c>
      <c r="L382" s="158" t="s">
        <v>176</v>
      </c>
      <c r="M382" s="158" t="s">
        <v>176</v>
      </c>
      <c r="N382" s="175" t="s">
        <v>1422</v>
      </c>
      <c r="O382" s="165" t="s">
        <v>657</v>
      </c>
      <c r="P382" s="160"/>
      <c r="R382" s="161">
        <f t="shared" si="142"/>
        <v>0</v>
      </c>
      <c r="T382" s="160"/>
      <c r="V382" s="161">
        <f t="shared" si="143"/>
        <v>0</v>
      </c>
    </row>
    <row r="383" spans="1:22" ht="15" hidden="1" customHeight="1">
      <c r="A383" s="153">
        <v>373</v>
      </c>
      <c r="B383" s="153">
        <f t="shared" si="125"/>
        <v>5</v>
      </c>
      <c r="C383" s="154">
        <f t="shared" si="126"/>
        <v>73313</v>
      </c>
      <c r="F383" s="158" t="s">
        <v>176</v>
      </c>
      <c r="G383" s="158" t="s">
        <v>176</v>
      </c>
      <c r="H383" s="158" t="s">
        <v>176</v>
      </c>
      <c r="I383" s="163">
        <v>73313</v>
      </c>
      <c r="J383" s="158" t="s">
        <v>176</v>
      </c>
      <c r="K383" s="158" t="s">
        <v>176</v>
      </c>
      <c r="L383" s="158" t="s">
        <v>176</v>
      </c>
      <c r="M383" s="158" t="s">
        <v>176</v>
      </c>
      <c r="N383" s="175"/>
      <c r="O383" s="163" t="s">
        <v>1242</v>
      </c>
      <c r="P383" s="160"/>
      <c r="R383" s="161">
        <f>P383-SUM(R384:R399)</f>
        <v>0</v>
      </c>
      <c r="T383" s="160"/>
      <c r="V383" s="161">
        <f>T383+V384+V387+V390</f>
        <v>0</v>
      </c>
    </row>
    <row r="384" spans="1:22" ht="15" hidden="1" customHeight="1">
      <c r="A384" s="153">
        <v>374</v>
      </c>
      <c r="B384" s="153">
        <f t="shared" si="125"/>
        <v>6</v>
      </c>
      <c r="C384" s="154">
        <f t="shared" si="126"/>
        <v>733131</v>
      </c>
      <c r="F384" s="158" t="s">
        <v>176</v>
      </c>
      <c r="G384" s="158" t="s">
        <v>176</v>
      </c>
      <c r="H384" s="158" t="s">
        <v>176</v>
      </c>
      <c r="I384" s="158" t="s">
        <v>176</v>
      </c>
      <c r="J384" s="165">
        <v>733131</v>
      </c>
      <c r="K384" s="158" t="s">
        <v>176</v>
      </c>
      <c r="L384" s="158" t="s">
        <v>176</v>
      </c>
      <c r="M384" s="158" t="s">
        <v>176</v>
      </c>
      <c r="N384" s="175" t="s">
        <v>1422</v>
      </c>
      <c r="O384" s="165" t="s">
        <v>660</v>
      </c>
      <c r="P384" s="160"/>
      <c r="R384" s="161">
        <f>P384-R385-R386</f>
        <v>0</v>
      </c>
      <c r="T384" s="160"/>
      <c r="V384" s="161">
        <f>T384+V385+V386</f>
        <v>0</v>
      </c>
    </row>
    <row r="385" spans="1:22" ht="15" hidden="1" customHeight="1">
      <c r="A385" s="153">
        <v>375</v>
      </c>
      <c r="B385" s="153">
        <f t="shared" si="125"/>
        <v>7</v>
      </c>
      <c r="C385" s="154">
        <f t="shared" si="126"/>
        <v>7331311</v>
      </c>
      <c r="F385" s="158" t="s">
        <v>176</v>
      </c>
      <c r="G385" s="158" t="s">
        <v>176</v>
      </c>
      <c r="H385" s="158" t="s">
        <v>176</v>
      </c>
      <c r="I385" s="158" t="s">
        <v>176</v>
      </c>
      <c r="J385" s="158" t="s">
        <v>176</v>
      </c>
      <c r="K385" s="166">
        <v>7331311</v>
      </c>
      <c r="L385" s="158" t="s">
        <v>176</v>
      </c>
      <c r="M385" s="158" t="s">
        <v>176</v>
      </c>
      <c r="N385" s="175" t="s">
        <v>1422</v>
      </c>
      <c r="O385" s="166" t="s">
        <v>318</v>
      </c>
      <c r="P385" s="160"/>
      <c r="R385" s="161">
        <f t="shared" ref="R385:R386" si="144">P385</f>
        <v>0</v>
      </c>
      <c r="T385" s="160"/>
      <c r="V385" s="161">
        <f t="shared" ref="V385:V386" si="145">T385</f>
        <v>0</v>
      </c>
    </row>
    <row r="386" spans="1:22" ht="15" hidden="1" customHeight="1">
      <c r="A386" s="153">
        <v>376</v>
      </c>
      <c r="B386" s="153">
        <f t="shared" si="125"/>
        <v>7</v>
      </c>
      <c r="C386" s="154">
        <f t="shared" si="126"/>
        <v>7331312</v>
      </c>
      <c r="F386" s="158" t="s">
        <v>176</v>
      </c>
      <c r="G386" s="158" t="s">
        <v>176</v>
      </c>
      <c r="H386" s="158" t="s">
        <v>176</v>
      </c>
      <c r="I386" s="158" t="s">
        <v>176</v>
      </c>
      <c r="J386" s="158" t="s">
        <v>176</v>
      </c>
      <c r="K386" s="166">
        <v>7331312</v>
      </c>
      <c r="L386" s="158" t="s">
        <v>176</v>
      </c>
      <c r="M386" s="158" t="s">
        <v>176</v>
      </c>
      <c r="N386" s="175" t="s">
        <v>1422</v>
      </c>
      <c r="O386" s="166" t="s">
        <v>661</v>
      </c>
      <c r="P386" s="160"/>
      <c r="R386" s="161">
        <f t="shared" si="144"/>
        <v>0</v>
      </c>
      <c r="T386" s="160"/>
      <c r="V386" s="161">
        <f t="shared" si="145"/>
        <v>0</v>
      </c>
    </row>
    <row r="387" spans="1:22" ht="15" hidden="1" customHeight="1">
      <c r="A387" s="153">
        <v>377</v>
      </c>
      <c r="B387" s="153">
        <f t="shared" si="125"/>
        <v>6</v>
      </c>
      <c r="C387" s="154">
        <f t="shared" si="126"/>
        <v>733132</v>
      </c>
      <c r="F387" s="158" t="s">
        <v>176</v>
      </c>
      <c r="G387" s="158" t="s">
        <v>176</v>
      </c>
      <c r="H387" s="158" t="s">
        <v>176</v>
      </c>
      <c r="I387" s="158" t="s">
        <v>176</v>
      </c>
      <c r="J387" s="165">
        <v>733132</v>
      </c>
      <c r="K387" s="158" t="s">
        <v>176</v>
      </c>
      <c r="L387" s="158" t="s">
        <v>176</v>
      </c>
      <c r="M387" s="158" t="s">
        <v>176</v>
      </c>
      <c r="N387" s="175" t="s">
        <v>1422</v>
      </c>
      <c r="O387" s="165" t="s">
        <v>662</v>
      </c>
      <c r="P387" s="160"/>
      <c r="R387" s="161">
        <f>P387-R388-R389</f>
        <v>0</v>
      </c>
      <c r="T387" s="160"/>
      <c r="V387" s="161">
        <f>T387+V388+V389</f>
        <v>0</v>
      </c>
    </row>
    <row r="388" spans="1:22" ht="15" hidden="1" customHeight="1">
      <c r="A388" s="153">
        <v>378</v>
      </c>
      <c r="B388" s="153">
        <f t="shared" si="125"/>
        <v>7</v>
      </c>
      <c r="C388" s="154">
        <f t="shared" si="126"/>
        <v>7331321</v>
      </c>
      <c r="F388" s="158" t="s">
        <v>176</v>
      </c>
      <c r="G388" s="158" t="s">
        <v>176</v>
      </c>
      <c r="H388" s="158" t="s">
        <v>176</v>
      </c>
      <c r="I388" s="158" t="s">
        <v>176</v>
      </c>
      <c r="J388" s="158" t="s">
        <v>176</v>
      </c>
      <c r="K388" s="166">
        <v>7331321</v>
      </c>
      <c r="L388" s="158" t="s">
        <v>176</v>
      </c>
      <c r="M388" s="158" t="s">
        <v>176</v>
      </c>
      <c r="N388" s="175" t="s">
        <v>1422</v>
      </c>
      <c r="O388" s="166" t="s">
        <v>318</v>
      </c>
      <c r="P388" s="160"/>
      <c r="R388" s="161">
        <f>P388</f>
        <v>0</v>
      </c>
      <c r="T388" s="160"/>
      <c r="V388" s="161">
        <f>T388</f>
        <v>0</v>
      </c>
    </row>
    <row r="389" spans="1:22" ht="15" hidden="1" customHeight="1">
      <c r="A389" s="153">
        <v>379</v>
      </c>
      <c r="B389" s="153">
        <f t="shared" si="125"/>
        <v>7</v>
      </c>
      <c r="C389" s="154">
        <f t="shared" si="126"/>
        <v>7331322</v>
      </c>
      <c r="F389" s="158" t="s">
        <v>176</v>
      </c>
      <c r="G389" s="158" t="s">
        <v>176</v>
      </c>
      <c r="H389" s="158" t="s">
        <v>176</v>
      </c>
      <c r="I389" s="158" t="s">
        <v>176</v>
      </c>
      <c r="J389" s="158" t="s">
        <v>176</v>
      </c>
      <c r="K389" s="166">
        <v>7331322</v>
      </c>
      <c r="L389" s="158" t="s">
        <v>176</v>
      </c>
      <c r="M389" s="158" t="s">
        <v>176</v>
      </c>
      <c r="N389" s="175" t="s">
        <v>1422</v>
      </c>
      <c r="O389" s="166" t="s">
        <v>661</v>
      </c>
      <c r="P389" s="160"/>
      <c r="R389" s="161">
        <f>P389-R391-R392-R393-R394-R395-R396-R397-R398-R399</f>
        <v>0</v>
      </c>
      <c r="T389" s="160"/>
      <c r="V389" s="161">
        <f>T389+V391+V392+V393+V394+V395+V396+V397+V398+V399</f>
        <v>0</v>
      </c>
    </row>
    <row r="390" spans="1:22" ht="15" hidden="1" customHeight="1">
      <c r="A390" s="153">
        <v>380</v>
      </c>
      <c r="B390" s="153">
        <f t="shared" si="125"/>
        <v>6</v>
      </c>
      <c r="C390" s="154">
        <f t="shared" si="126"/>
        <v>733133</v>
      </c>
      <c r="F390" s="158" t="s">
        <v>176</v>
      </c>
      <c r="G390" s="158" t="s">
        <v>176</v>
      </c>
      <c r="H390" s="158" t="s">
        <v>176</v>
      </c>
      <c r="I390" s="158" t="s">
        <v>176</v>
      </c>
      <c r="J390" s="165">
        <v>733133</v>
      </c>
      <c r="K390" s="158" t="s">
        <v>176</v>
      </c>
      <c r="L390" s="158" t="s">
        <v>176</v>
      </c>
      <c r="M390" s="158" t="s">
        <v>176</v>
      </c>
      <c r="N390" s="175" t="s">
        <v>1422</v>
      </c>
      <c r="O390" s="165" t="s">
        <v>410</v>
      </c>
      <c r="P390" s="160"/>
      <c r="R390" s="161">
        <f>P390-R391-R392-R393-R394-R395-R396-R397-R398-R399</f>
        <v>0</v>
      </c>
      <c r="T390" s="160"/>
      <c r="V390" s="161">
        <f>T390</f>
        <v>0</v>
      </c>
    </row>
    <row r="391" spans="1:22" ht="15" hidden="1" customHeight="1">
      <c r="A391" s="153">
        <v>381</v>
      </c>
      <c r="B391" s="153">
        <f t="shared" si="125"/>
        <v>8</v>
      </c>
      <c r="C391" s="154">
        <f t="shared" si="126"/>
        <v>73313301</v>
      </c>
      <c r="F391" s="158" t="s">
        <v>176</v>
      </c>
      <c r="G391" s="158" t="s">
        <v>176</v>
      </c>
      <c r="H391" s="158" t="s">
        <v>176</v>
      </c>
      <c r="I391" s="158" t="s">
        <v>176</v>
      </c>
      <c r="J391" s="158" t="s">
        <v>176</v>
      </c>
      <c r="K391" s="158" t="s">
        <v>176</v>
      </c>
      <c r="L391" s="167">
        <v>73313301</v>
      </c>
      <c r="M391" s="158" t="s">
        <v>176</v>
      </c>
      <c r="N391" s="175" t="s">
        <v>1422</v>
      </c>
      <c r="O391" s="167" t="s">
        <v>663</v>
      </c>
      <c r="P391" s="160"/>
      <c r="R391" s="161">
        <f t="shared" ref="R391:R399" si="146">P391</f>
        <v>0</v>
      </c>
      <c r="T391" s="160"/>
      <c r="V391" s="161">
        <f t="shared" ref="V391:V399" si="147">T391</f>
        <v>0</v>
      </c>
    </row>
    <row r="392" spans="1:22" ht="15" hidden="1" customHeight="1">
      <c r="A392" s="153">
        <v>382</v>
      </c>
      <c r="B392" s="153">
        <f t="shared" si="125"/>
        <v>8</v>
      </c>
      <c r="C392" s="154">
        <f t="shared" si="126"/>
        <v>73313302</v>
      </c>
      <c r="F392" s="158" t="s">
        <v>176</v>
      </c>
      <c r="G392" s="158" t="s">
        <v>176</v>
      </c>
      <c r="H392" s="158" t="s">
        <v>176</v>
      </c>
      <c r="I392" s="158" t="s">
        <v>176</v>
      </c>
      <c r="J392" s="158" t="s">
        <v>176</v>
      </c>
      <c r="K392" s="158" t="s">
        <v>176</v>
      </c>
      <c r="L392" s="167">
        <v>73313302</v>
      </c>
      <c r="M392" s="158" t="s">
        <v>176</v>
      </c>
      <c r="N392" s="175" t="s">
        <v>1422</v>
      </c>
      <c r="O392" s="167" t="s">
        <v>664</v>
      </c>
      <c r="P392" s="160"/>
      <c r="R392" s="161">
        <f t="shared" si="146"/>
        <v>0</v>
      </c>
      <c r="T392" s="160"/>
      <c r="V392" s="161">
        <f t="shared" si="147"/>
        <v>0</v>
      </c>
    </row>
    <row r="393" spans="1:22" ht="15" hidden="1" customHeight="1">
      <c r="A393" s="153">
        <v>383</v>
      </c>
      <c r="B393" s="153">
        <f t="shared" si="125"/>
        <v>8</v>
      </c>
      <c r="C393" s="154">
        <f t="shared" si="126"/>
        <v>73313303</v>
      </c>
      <c r="F393" s="158" t="s">
        <v>176</v>
      </c>
      <c r="G393" s="158" t="s">
        <v>176</v>
      </c>
      <c r="H393" s="158" t="s">
        <v>176</v>
      </c>
      <c r="I393" s="158" t="s">
        <v>176</v>
      </c>
      <c r="J393" s="158" t="s">
        <v>176</v>
      </c>
      <c r="K393" s="158" t="s">
        <v>176</v>
      </c>
      <c r="L393" s="167">
        <v>73313303</v>
      </c>
      <c r="M393" s="158" t="s">
        <v>176</v>
      </c>
      <c r="N393" s="175" t="s">
        <v>1422</v>
      </c>
      <c r="O393" s="167" t="s">
        <v>665</v>
      </c>
      <c r="P393" s="160"/>
      <c r="R393" s="161">
        <f t="shared" si="146"/>
        <v>0</v>
      </c>
      <c r="T393" s="160"/>
      <c r="V393" s="161">
        <f t="shared" si="147"/>
        <v>0</v>
      </c>
    </row>
    <row r="394" spans="1:22" ht="15" hidden="1" customHeight="1">
      <c r="A394" s="153">
        <v>384</v>
      </c>
      <c r="B394" s="153">
        <f t="shared" si="125"/>
        <v>8</v>
      </c>
      <c r="C394" s="154">
        <f t="shared" si="126"/>
        <v>73313304</v>
      </c>
      <c r="F394" s="158" t="s">
        <v>176</v>
      </c>
      <c r="G394" s="158" t="s">
        <v>176</v>
      </c>
      <c r="H394" s="158" t="s">
        <v>176</v>
      </c>
      <c r="I394" s="158" t="s">
        <v>176</v>
      </c>
      <c r="J394" s="158" t="s">
        <v>176</v>
      </c>
      <c r="K394" s="158" t="s">
        <v>176</v>
      </c>
      <c r="L394" s="167">
        <v>73313304</v>
      </c>
      <c r="M394" s="158" t="s">
        <v>176</v>
      </c>
      <c r="N394" s="175" t="s">
        <v>1422</v>
      </c>
      <c r="O394" s="167" t="s">
        <v>666</v>
      </c>
      <c r="P394" s="160"/>
      <c r="R394" s="161">
        <f t="shared" si="146"/>
        <v>0</v>
      </c>
      <c r="T394" s="160"/>
      <c r="V394" s="161">
        <f t="shared" si="147"/>
        <v>0</v>
      </c>
    </row>
    <row r="395" spans="1:22" ht="15" hidden="1" customHeight="1">
      <c r="A395" s="153">
        <v>385</v>
      </c>
      <c r="B395" s="153">
        <f t="shared" ref="B395:B458" si="148">LEN(C395)</f>
        <v>8</v>
      </c>
      <c r="C395" s="154">
        <f t="shared" ref="C395:C458" si="149">MAX(F395:M395)</f>
        <v>73313305</v>
      </c>
      <c r="F395" s="158" t="s">
        <v>176</v>
      </c>
      <c r="G395" s="158" t="s">
        <v>176</v>
      </c>
      <c r="H395" s="158" t="s">
        <v>176</v>
      </c>
      <c r="I395" s="158" t="s">
        <v>176</v>
      </c>
      <c r="J395" s="158" t="s">
        <v>176</v>
      </c>
      <c r="K395" s="158" t="s">
        <v>176</v>
      </c>
      <c r="L395" s="167">
        <v>73313305</v>
      </c>
      <c r="M395" s="158" t="s">
        <v>176</v>
      </c>
      <c r="N395" s="175" t="s">
        <v>1422</v>
      </c>
      <c r="O395" s="167" t="s">
        <v>667</v>
      </c>
      <c r="P395" s="160"/>
      <c r="R395" s="161">
        <f t="shared" si="146"/>
        <v>0</v>
      </c>
      <c r="T395" s="160"/>
      <c r="V395" s="161">
        <f t="shared" si="147"/>
        <v>0</v>
      </c>
    </row>
    <row r="396" spans="1:22" ht="15" hidden="1" customHeight="1">
      <c r="A396" s="153">
        <v>386</v>
      </c>
      <c r="B396" s="153">
        <f t="shared" si="148"/>
        <v>8</v>
      </c>
      <c r="C396" s="154">
        <f t="shared" si="149"/>
        <v>73313306</v>
      </c>
      <c r="F396" s="158" t="s">
        <v>176</v>
      </c>
      <c r="G396" s="158" t="s">
        <v>176</v>
      </c>
      <c r="H396" s="158" t="s">
        <v>176</v>
      </c>
      <c r="I396" s="158" t="s">
        <v>176</v>
      </c>
      <c r="J396" s="158" t="s">
        <v>176</v>
      </c>
      <c r="K396" s="158" t="s">
        <v>176</v>
      </c>
      <c r="L396" s="167">
        <v>73313306</v>
      </c>
      <c r="M396" s="158" t="s">
        <v>176</v>
      </c>
      <c r="N396" s="175" t="s">
        <v>1422</v>
      </c>
      <c r="O396" s="167" t="s">
        <v>668</v>
      </c>
      <c r="P396" s="160"/>
      <c r="R396" s="161">
        <f t="shared" si="146"/>
        <v>0</v>
      </c>
      <c r="T396" s="160"/>
      <c r="V396" s="161">
        <f t="shared" si="147"/>
        <v>0</v>
      </c>
    </row>
    <row r="397" spans="1:22" ht="15" hidden="1" customHeight="1">
      <c r="A397" s="153">
        <v>387</v>
      </c>
      <c r="B397" s="153">
        <f t="shared" si="148"/>
        <v>8</v>
      </c>
      <c r="C397" s="154">
        <f t="shared" si="149"/>
        <v>73313307</v>
      </c>
      <c r="F397" s="158" t="s">
        <v>176</v>
      </c>
      <c r="G397" s="158" t="s">
        <v>176</v>
      </c>
      <c r="H397" s="158" t="s">
        <v>176</v>
      </c>
      <c r="I397" s="158" t="s">
        <v>176</v>
      </c>
      <c r="J397" s="158" t="s">
        <v>176</v>
      </c>
      <c r="K397" s="158" t="s">
        <v>176</v>
      </c>
      <c r="L397" s="167">
        <v>73313307</v>
      </c>
      <c r="M397" s="158" t="s">
        <v>176</v>
      </c>
      <c r="N397" s="175" t="s">
        <v>1422</v>
      </c>
      <c r="O397" s="167" t="s">
        <v>669</v>
      </c>
      <c r="P397" s="160"/>
      <c r="R397" s="161">
        <f t="shared" si="146"/>
        <v>0</v>
      </c>
      <c r="T397" s="160"/>
      <c r="V397" s="161">
        <f t="shared" si="147"/>
        <v>0</v>
      </c>
    </row>
    <row r="398" spans="1:22" ht="15" hidden="1" customHeight="1">
      <c r="A398" s="153">
        <v>388</v>
      </c>
      <c r="B398" s="153">
        <f t="shared" si="148"/>
        <v>8</v>
      </c>
      <c r="C398" s="154">
        <f t="shared" si="149"/>
        <v>73313308</v>
      </c>
      <c r="F398" s="158" t="s">
        <v>176</v>
      </c>
      <c r="G398" s="158" t="s">
        <v>176</v>
      </c>
      <c r="H398" s="158" t="s">
        <v>176</v>
      </c>
      <c r="I398" s="158" t="s">
        <v>176</v>
      </c>
      <c r="J398" s="158" t="s">
        <v>176</v>
      </c>
      <c r="K398" s="158" t="s">
        <v>176</v>
      </c>
      <c r="L398" s="167">
        <v>73313308</v>
      </c>
      <c r="M398" s="158" t="s">
        <v>176</v>
      </c>
      <c r="N398" s="175" t="s">
        <v>1422</v>
      </c>
      <c r="O398" s="167" t="s">
        <v>670</v>
      </c>
      <c r="P398" s="160"/>
      <c r="R398" s="161">
        <f t="shared" si="146"/>
        <v>0</v>
      </c>
      <c r="T398" s="160"/>
      <c r="V398" s="161">
        <f t="shared" si="147"/>
        <v>0</v>
      </c>
    </row>
    <row r="399" spans="1:22" ht="15" hidden="1" customHeight="1">
      <c r="A399" s="153">
        <v>389</v>
      </c>
      <c r="B399" s="153">
        <f t="shared" si="148"/>
        <v>8</v>
      </c>
      <c r="C399" s="154">
        <f t="shared" si="149"/>
        <v>73313398</v>
      </c>
      <c r="F399" s="158" t="s">
        <v>176</v>
      </c>
      <c r="G399" s="158" t="s">
        <v>176</v>
      </c>
      <c r="H399" s="158" t="s">
        <v>176</v>
      </c>
      <c r="I399" s="158" t="s">
        <v>176</v>
      </c>
      <c r="J399" s="158" t="s">
        <v>176</v>
      </c>
      <c r="K399" s="158" t="s">
        <v>176</v>
      </c>
      <c r="L399" s="167">
        <v>73313398</v>
      </c>
      <c r="M399" s="158" t="s">
        <v>176</v>
      </c>
      <c r="N399" s="175" t="s">
        <v>1422</v>
      </c>
      <c r="O399" s="167" t="s">
        <v>671</v>
      </c>
      <c r="P399" s="160"/>
      <c r="R399" s="161">
        <f t="shared" si="146"/>
        <v>0</v>
      </c>
      <c r="T399" s="160"/>
      <c r="V399" s="161">
        <f t="shared" si="147"/>
        <v>0</v>
      </c>
    </row>
    <row r="400" spans="1:22" ht="15" hidden="1" customHeight="1">
      <c r="A400" s="153">
        <v>390</v>
      </c>
      <c r="B400" s="153">
        <f t="shared" si="148"/>
        <v>5</v>
      </c>
      <c r="C400" s="154">
        <f t="shared" si="149"/>
        <v>73314</v>
      </c>
      <c r="F400" s="158" t="s">
        <v>176</v>
      </c>
      <c r="G400" s="158" t="s">
        <v>176</v>
      </c>
      <c r="H400" s="158" t="s">
        <v>176</v>
      </c>
      <c r="I400" s="163">
        <v>73314</v>
      </c>
      <c r="J400" s="158" t="s">
        <v>176</v>
      </c>
      <c r="K400" s="158" t="s">
        <v>176</v>
      </c>
      <c r="L400" s="158" t="s">
        <v>176</v>
      </c>
      <c r="M400" s="158" t="s">
        <v>176</v>
      </c>
      <c r="N400" s="175"/>
      <c r="O400" s="163" t="s">
        <v>672</v>
      </c>
      <c r="P400" s="160"/>
      <c r="R400" s="161">
        <f>P400-SUM(R401:R416)</f>
        <v>0</v>
      </c>
      <c r="T400" s="160"/>
      <c r="V400" s="161">
        <f>T400+V401+V404+V407</f>
        <v>0</v>
      </c>
    </row>
    <row r="401" spans="1:22" ht="15" hidden="1" customHeight="1">
      <c r="A401" s="153">
        <v>391</v>
      </c>
      <c r="B401" s="153">
        <f t="shared" si="148"/>
        <v>6</v>
      </c>
      <c r="C401" s="154">
        <f t="shared" si="149"/>
        <v>733141</v>
      </c>
      <c r="F401" s="158" t="s">
        <v>176</v>
      </c>
      <c r="G401" s="158" t="s">
        <v>176</v>
      </c>
      <c r="H401" s="158" t="s">
        <v>176</v>
      </c>
      <c r="I401" s="158" t="s">
        <v>176</v>
      </c>
      <c r="J401" s="165">
        <v>733141</v>
      </c>
      <c r="K401" s="158" t="s">
        <v>176</v>
      </c>
      <c r="L401" s="158" t="s">
        <v>176</v>
      </c>
      <c r="M401" s="158" t="s">
        <v>176</v>
      </c>
      <c r="N401" s="175" t="s">
        <v>1422</v>
      </c>
      <c r="O401" s="165" t="s">
        <v>660</v>
      </c>
      <c r="P401" s="160"/>
      <c r="R401" s="161">
        <f>P401-R402-R403</f>
        <v>0</v>
      </c>
      <c r="T401" s="160"/>
      <c r="V401" s="161">
        <f>T401+V402+V403</f>
        <v>0</v>
      </c>
    </row>
    <row r="402" spans="1:22" ht="15" hidden="1" customHeight="1">
      <c r="A402" s="153">
        <v>392</v>
      </c>
      <c r="B402" s="153">
        <f t="shared" si="148"/>
        <v>7</v>
      </c>
      <c r="C402" s="154">
        <f t="shared" si="149"/>
        <v>7331411</v>
      </c>
      <c r="F402" s="158" t="s">
        <v>176</v>
      </c>
      <c r="G402" s="158" t="s">
        <v>176</v>
      </c>
      <c r="H402" s="158" t="s">
        <v>176</v>
      </c>
      <c r="I402" s="158" t="s">
        <v>176</v>
      </c>
      <c r="J402" s="158" t="s">
        <v>176</v>
      </c>
      <c r="K402" s="166">
        <v>7331411</v>
      </c>
      <c r="L402" s="158" t="s">
        <v>176</v>
      </c>
      <c r="M402" s="158" t="s">
        <v>176</v>
      </c>
      <c r="N402" s="175" t="s">
        <v>1422</v>
      </c>
      <c r="O402" s="166" t="s">
        <v>318</v>
      </c>
      <c r="P402" s="160"/>
      <c r="R402" s="161">
        <f>P402</f>
        <v>0</v>
      </c>
      <c r="T402" s="160"/>
      <c r="V402" s="161">
        <f>T402</f>
        <v>0</v>
      </c>
    </row>
    <row r="403" spans="1:22" ht="15" hidden="1" customHeight="1">
      <c r="A403" s="153">
        <v>393</v>
      </c>
      <c r="B403" s="153">
        <f t="shared" si="148"/>
        <v>7</v>
      </c>
      <c r="C403" s="154">
        <f t="shared" si="149"/>
        <v>7331412</v>
      </c>
      <c r="F403" s="158" t="s">
        <v>176</v>
      </c>
      <c r="G403" s="158" t="s">
        <v>176</v>
      </c>
      <c r="H403" s="158" t="s">
        <v>176</v>
      </c>
      <c r="I403" s="158" t="s">
        <v>176</v>
      </c>
      <c r="J403" s="158" t="s">
        <v>176</v>
      </c>
      <c r="K403" s="166">
        <v>7331412</v>
      </c>
      <c r="L403" s="158" t="s">
        <v>176</v>
      </c>
      <c r="M403" s="158" t="s">
        <v>176</v>
      </c>
      <c r="N403" s="175" t="s">
        <v>1422</v>
      </c>
      <c r="O403" s="166" t="s">
        <v>661</v>
      </c>
      <c r="P403" s="160"/>
      <c r="R403" s="161">
        <f>P403</f>
        <v>0</v>
      </c>
      <c r="T403" s="160"/>
      <c r="V403" s="161">
        <f>T403</f>
        <v>0</v>
      </c>
    </row>
    <row r="404" spans="1:22" ht="15" hidden="1" customHeight="1">
      <c r="A404" s="153">
        <v>394</v>
      </c>
      <c r="B404" s="153">
        <f t="shared" si="148"/>
        <v>6</v>
      </c>
      <c r="C404" s="154">
        <f t="shared" si="149"/>
        <v>733142</v>
      </c>
      <c r="F404" s="158" t="s">
        <v>176</v>
      </c>
      <c r="G404" s="158" t="s">
        <v>176</v>
      </c>
      <c r="H404" s="158" t="s">
        <v>176</v>
      </c>
      <c r="I404" s="158" t="s">
        <v>176</v>
      </c>
      <c r="J404" s="165">
        <v>733142</v>
      </c>
      <c r="K404" s="158" t="s">
        <v>176</v>
      </c>
      <c r="L404" s="158" t="s">
        <v>176</v>
      </c>
      <c r="M404" s="158" t="s">
        <v>176</v>
      </c>
      <c r="N404" s="175" t="s">
        <v>1422</v>
      </c>
      <c r="O404" s="165" t="s">
        <v>662</v>
      </c>
      <c r="P404" s="160"/>
      <c r="R404" s="161">
        <f>P404-R405-R406</f>
        <v>0</v>
      </c>
      <c r="T404" s="160"/>
      <c r="V404" s="161">
        <f>T404+V405+V406</f>
        <v>0</v>
      </c>
    </row>
    <row r="405" spans="1:22" ht="15" hidden="1" customHeight="1">
      <c r="A405" s="153">
        <v>395</v>
      </c>
      <c r="B405" s="153">
        <f t="shared" si="148"/>
        <v>7</v>
      </c>
      <c r="C405" s="154">
        <f t="shared" si="149"/>
        <v>7331421</v>
      </c>
      <c r="F405" s="158" t="s">
        <v>176</v>
      </c>
      <c r="G405" s="158" t="s">
        <v>176</v>
      </c>
      <c r="H405" s="158" t="s">
        <v>176</v>
      </c>
      <c r="I405" s="158" t="s">
        <v>176</v>
      </c>
      <c r="J405" s="158" t="s">
        <v>176</v>
      </c>
      <c r="K405" s="166">
        <v>7331421</v>
      </c>
      <c r="L405" s="158" t="s">
        <v>176</v>
      </c>
      <c r="M405" s="158" t="s">
        <v>176</v>
      </c>
      <c r="N405" s="175" t="s">
        <v>1422</v>
      </c>
      <c r="O405" s="166" t="s">
        <v>318</v>
      </c>
      <c r="P405" s="160"/>
      <c r="R405" s="161">
        <f>P405</f>
        <v>0</v>
      </c>
      <c r="T405" s="160"/>
      <c r="V405" s="161">
        <f>T405</f>
        <v>0</v>
      </c>
    </row>
    <row r="406" spans="1:22" ht="15" hidden="1" customHeight="1">
      <c r="A406" s="153">
        <v>396</v>
      </c>
      <c r="B406" s="153">
        <f t="shared" si="148"/>
        <v>7</v>
      </c>
      <c r="C406" s="154">
        <f t="shared" si="149"/>
        <v>7331422</v>
      </c>
      <c r="F406" s="158" t="s">
        <v>176</v>
      </c>
      <c r="G406" s="158" t="s">
        <v>176</v>
      </c>
      <c r="H406" s="158" t="s">
        <v>176</v>
      </c>
      <c r="I406" s="158" t="s">
        <v>176</v>
      </c>
      <c r="J406" s="158" t="s">
        <v>176</v>
      </c>
      <c r="K406" s="166">
        <v>7331422</v>
      </c>
      <c r="L406" s="158" t="s">
        <v>176</v>
      </c>
      <c r="M406" s="158" t="s">
        <v>176</v>
      </c>
      <c r="N406" s="175" t="s">
        <v>1422</v>
      </c>
      <c r="O406" s="166" t="s">
        <v>661</v>
      </c>
      <c r="P406" s="160"/>
      <c r="R406" s="161">
        <f>P406-R408-R409-R410-R411-R412-R413-R414-R415-R416</f>
        <v>0</v>
      </c>
      <c r="T406" s="160"/>
      <c r="V406" s="161">
        <f>T406+V408+V409+V410+V411+V412+V413+V414+V415+V416</f>
        <v>0</v>
      </c>
    </row>
    <row r="407" spans="1:22" ht="15" hidden="1" customHeight="1">
      <c r="A407" s="153">
        <v>397</v>
      </c>
      <c r="B407" s="153">
        <f t="shared" si="148"/>
        <v>6</v>
      </c>
      <c r="C407" s="154">
        <f t="shared" si="149"/>
        <v>733143</v>
      </c>
      <c r="F407" s="158" t="s">
        <v>176</v>
      </c>
      <c r="G407" s="158" t="s">
        <v>176</v>
      </c>
      <c r="H407" s="158" t="s">
        <v>176</v>
      </c>
      <c r="I407" s="158" t="s">
        <v>176</v>
      </c>
      <c r="J407" s="165">
        <v>733143</v>
      </c>
      <c r="K407" s="158" t="s">
        <v>176</v>
      </c>
      <c r="L407" s="158" t="s">
        <v>176</v>
      </c>
      <c r="M407" s="158" t="s">
        <v>176</v>
      </c>
      <c r="N407" s="175" t="s">
        <v>1422</v>
      </c>
      <c r="O407" s="165" t="s">
        <v>410</v>
      </c>
      <c r="P407" s="160"/>
      <c r="R407" s="161">
        <f>P407-R408-R409-R410-R411-R412-R413-R414-R415-R416</f>
        <v>0</v>
      </c>
      <c r="T407" s="160"/>
      <c r="V407" s="161">
        <f>T407</f>
        <v>0</v>
      </c>
    </row>
    <row r="408" spans="1:22" ht="15" hidden="1" customHeight="1">
      <c r="A408" s="153">
        <v>398</v>
      </c>
      <c r="B408" s="153">
        <f t="shared" si="148"/>
        <v>8</v>
      </c>
      <c r="C408" s="154">
        <f t="shared" si="149"/>
        <v>73314301</v>
      </c>
      <c r="F408" s="158" t="s">
        <v>176</v>
      </c>
      <c r="G408" s="158" t="s">
        <v>176</v>
      </c>
      <c r="H408" s="158" t="s">
        <v>176</v>
      </c>
      <c r="I408" s="158" t="s">
        <v>176</v>
      </c>
      <c r="J408" s="158" t="s">
        <v>176</v>
      </c>
      <c r="K408" s="158" t="s">
        <v>176</v>
      </c>
      <c r="L408" s="167">
        <v>73314301</v>
      </c>
      <c r="M408" s="158" t="s">
        <v>176</v>
      </c>
      <c r="N408" s="175" t="s">
        <v>1422</v>
      </c>
      <c r="O408" s="167" t="s">
        <v>663</v>
      </c>
      <c r="P408" s="160"/>
      <c r="R408" s="161">
        <f t="shared" ref="R408:R416" si="150">P408</f>
        <v>0</v>
      </c>
      <c r="T408" s="160"/>
      <c r="V408" s="161">
        <f t="shared" ref="V408:V416" si="151">T408</f>
        <v>0</v>
      </c>
    </row>
    <row r="409" spans="1:22" ht="15" hidden="1" customHeight="1">
      <c r="A409" s="153">
        <v>399</v>
      </c>
      <c r="B409" s="153">
        <f t="shared" si="148"/>
        <v>8</v>
      </c>
      <c r="C409" s="154">
        <f t="shared" si="149"/>
        <v>73314302</v>
      </c>
      <c r="F409" s="158" t="s">
        <v>176</v>
      </c>
      <c r="G409" s="158" t="s">
        <v>176</v>
      </c>
      <c r="H409" s="158" t="s">
        <v>176</v>
      </c>
      <c r="I409" s="158" t="s">
        <v>176</v>
      </c>
      <c r="J409" s="158" t="s">
        <v>176</v>
      </c>
      <c r="K409" s="158" t="s">
        <v>176</v>
      </c>
      <c r="L409" s="167">
        <v>73314302</v>
      </c>
      <c r="M409" s="158" t="s">
        <v>176</v>
      </c>
      <c r="N409" s="175" t="s">
        <v>1422</v>
      </c>
      <c r="O409" s="167" t="s">
        <v>664</v>
      </c>
      <c r="P409" s="160"/>
      <c r="R409" s="161">
        <f t="shared" si="150"/>
        <v>0</v>
      </c>
      <c r="T409" s="160"/>
      <c r="V409" s="161">
        <f t="shared" si="151"/>
        <v>0</v>
      </c>
    </row>
    <row r="410" spans="1:22" ht="15" hidden="1" customHeight="1">
      <c r="A410" s="153">
        <v>400</v>
      </c>
      <c r="B410" s="153">
        <f t="shared" si="148"/>
        <v>8</v>
      </c>
      <c r="C410" s="154">
        <f t="shared" si="149"/>
        <v>73314303</v>
      </c>
      <c r="F410" s="158" t="s">
        <v>176</v>
      </c>
      <c r="G410" s="158" t="s">
        <v>176</v>
      </c>
      <c r="H410" s="158" t="s">
        <v>176</v>
      </c>
      <c r="I410" s="158" t="s">
        <v>176</v>
      </c>
      <c r="J410" s="158" t="s">
        <v>176</v>
      </c>
      <c r="K410" s="158" t="s">
        <v>176</v>
      </c>
      <c r="L410" s="167">
        <v>73314303</v>
      </c>
      <c r="M410" s="158" t="s">
        <v>176</v>
      </c>
      <c r="N410" s="175" t="s">
        <v>1422</v>
      </c>
      <c r="O410" s="167" t="s">
        <v>665</v>
      </c>
      <c r="P410" s="160"/>
      <c r="R410" s="161">
        <f t="shared" si="150"/>
        <v>0</v>
      </c>
      <c r="T410" s="160"/>
      <c r="V410" s="161">
        <f t="shared" si="151"/>
        <v>0</v>
      </c>
    </row>
    <row r="411" spans="1:22" ht="15" hidden="1" customHeight="1">
      <c r="A411" s="153">
        <v>401</v>
      </c>
      <c r="B411" s="153">
        <f t="shared" si="148"/>
        <v>8</v>
      </c>
      <c r="C411" s="154">
        <f t="shared" si="149"/>
        <v>73314304</v>
      </c>
      <c r="F411" s="158" t="s">
        <v>176</v>
      </c>
      <c r="G411" s="158" t="s">
        <v>176</v>
      </c>
      <c r="H411" s="158" t="s">
        <v>176</v>
      </c>
      <c r="I411" s="158" t="s">
        <v>176</v>
      </c>
      <c r="J411" s="158" t="s">
        <v>176</v>
      </c>
      <c r="K411" s="158" t="s">
        <v>176</v>
      </c>
      <c r="L411" s="167">
        <v>73314304</v>
      </c>
      <c r="M411" s="158" t="s">
        <v>176</v>
      </c>
      <c r="N411" s="175" t="s">
        <v>1422</v>
      </c>
      <c r="O411" s="167" t="s">
        <v>666</v>
      </c>
      <c r="P411" s="160"/>
      <c r="R411" s="161">
        <f t="shared" si="150"/>
        <v>0</v>
      </c>
      <c r="T411" s="160"/>
      <c r="V411" s="161">
        <f t="shared" si="151"/>
        <v>0</v>
      </c>
    </row>
    <row r="412" spans="1:22" ht="15" hidden="1" customHeight="1">
      <c r="A412" s="153">
        <v>402</v>
      </c>
      <c r="B412" s="153">
        <f t="shared" si="148"/>
        <v>8</v>
      </c>
      <c r="C412" s="154">
        <f t="shared" si="149"/>
        <v>73314305</v>
      </c>
      <c r="F412" s="158" t="s">
        <v>176</v>
      </c>
      <c r="G412" s="158" t="s">
        <v>176</v>
      </c>
      <c r="H412" s="158" t="s">
        <v>176</v>
      </c>
      <c r="I412" s="158" t="s">
        <v>176</v>
      </c>
      <c r="J412" s="158" t="s">
        <v>176</v>
      </c>
      <c r="K412" s="158" t="s">
        <v>176</v>
      </c>
      <c r="L412" s="167">
        <v>73314305</v>
      </c>
      <c r="M412" s="158" t="s">
        <v>176</v>
      </c>
      <c r="N412" s="175" t="s">
        <v>1422</v>
      </c>
      <c r="O412" s="167" t="s">
        <v>667</v>
      </c>
      <c r="P412" s="160"/>
      <c r="R412" s="161">
        <f t="shared" si="150"/>
        <v>0</v>
      </c>
      <c r="T412" s="160"/>
      <c r="V412" s="161">
        <f t="shared" si="151"/>
        <v>0</v>
      </c>
    </row>
    <row r="413" spans="1:22" ht="15" hidden="1" customHeight="1">
      <c r="A413" s="153">
        <v>403</v>
      </c>
      <c r="B413" s="153">
        <f t="shared" si="148"/>
        <v>8</v>
      </c>
      <c r="C413" s="154">
        <f t="shared" si="149"/>
        <v>73314306</v>
      </c>
      <c r="F413" s="158" t="s">
        <v>176</v>
      </c>
      <c r="G413" s="158" t="s">
        <v>176</v>
      </c>
      <c r="H413" s="158" t="s">
        <v>176</v>
      </c>
      <c r="I413" s="158" t="s">
        <v>176</v>
      </c>
      <c r="J413" s="158" t="s">
        <v>176</v>
      </c>
      <c r="K413" s="158" t="s">
        <v>176</v>
      </c>
      <c r="L413" s="167">
        <v>73314306</v>
      </c>
      <c r="M413" s="158" t="s">
        <v>176</v>
      </c>
      <c r="N413" s="175" t="s">
        <v>1422</v>
      </c>
      <c r="O413" s="167" t="s">
        <v>668</v>
      </c>
      <c r="P413" s="160"/>
      <c r="R413" s="161">
        <f t="shared" si="150"/>
        <v>0</v>
      </c>
      <c r="T413" s="160"/>
      <c r="V413" s="161">
        <f t="shared" si="151"/>
        <v>0</v>
      </c>
    </row>
    <row r="414" spans="1:22" ht="15" hidden="1" customHeight="1">
      <c r="A414" s="153">
        <v>404</v>
      </c>
      <c r="B414" s="153">
        <f t="shared" si="148"/>
        <v>8</v>
      </c>
      <c r="C414" s="154">
        <f t="shared" si="149"/>
        <v>73314307</v>
      </c>
      <c r="F414" s="158" t="s">
        <v>176</v>
      </c>
      <c r="G414" s="158" t="s">
        <v>176</v>
      </c>
      <c r="H414" s="158" t="s">
        <v>176</v>
      </c>
      <c r="I414" s="158" t="s">
        <v>176</v>
      </c>
      <c r="J414" s="158" t="s">
        <v>176</v>
      </c>
      <c r="K414" s="158" t="s">
        <v>176</v>
      </c>
      <c r="L414" s="167">
        <v>73314307</v>
      </c>
      <c r="M414" s="158" t="s">
        <v>176</v>
      </c>
      <c r="N414" s="175" t="s">
        <v>1422</v>
      </c>
      <c r="O414" s="167" t="s">
        <v>669</v>
      </c>
      <c r="P414" s="160"/>
      <c r="R414" s="161">
        <f t="shared" si="150"/>
        <v>0</v>
      </c>
      <c r="T414" s="160"/>
      <c r="V414" s="161">
        <f t="shared" si="151"/>
        <v>0</v>
      </c>
    </row>
    <row r="415" spans="1:22" ht="15" hidden="1" customHeight="1">
      <c r="A415" s="153">
        <v>405</v>
      </c>
      <c r="B415" s="153">
        <f t="shared" si="148"/>
        <v>8</v>
      </c>
      <c r="C415" s="154">
        <f t="shared" si="149"/>
        <v>73314308</v>
      </c>
      <c r="F415" s="158" t="s">
        <v>176</v>
      </c>
      <c r="G415" s="158" t="s">
        <v>176</v>
      </c>
      <c r="H415" s="158" t="s">
        <v>176</v>
      </c>
      <c r="I415" s="158" t="s">
        <v>176</v>
      </c>
      <c r="J415" s="158" t="s">
        <v>176</v>
      </c>
      <c r="K415" s="158" t="s">
        <v>176</v>
      </c>
      <c r="L415" s="167">
        <v>73314308</v>
      </c>
      <c r="M415" s="158" t="s">
        <v>176</v>
      </c>
      <c r="N415" s="175" t="s">
        <v>1422</v>
      </c>
      <c r="O415" s="167" t="s">
        <v>670</v>
      </c>
      <c r="P415" s="160"/>
      <c r="R415" s="161">
        <f t="shared" si="150"/>
        <v>0</v>
      </c>
      <c r="T415" s="160"/>
      <c r="V415" s="161">
        <f t="shared" si="151"/>
        <v>0</v>
      </c>
    </row>
    <row r="416" spans="1:22" ht="15" hidden="1" customHeight="1">
      <c r="A416" s="153">
        <v>406</v>
      </c>
      <c r="B416" s="153">
        <f t="shared" si="148"/>
        <v>8</v>
      </c>
      <c r="C416" s="154">
        <f t="shared" si="149"/>
        <v>73314398</v>
      </c>
      <c r="F416" s="158" t="s">
        <v>176</v>
      </c>
      <c r="G416" s="158" t="s">
        <v>176</v>
      </c>
      <c r="H416" s="158" t="s">
        <v>176</v>
      </c>
      <c r="I416" s="158" t="s">
        <v>176</v>
      </c>
      <c r="J416" s="158" t="s">
        <v>176</v>
      </c>
      <c r="K416" s="158" t="s">
        <v>176</v>
      </c>
      <c r="L416" s="167">
        <v>73314398</v>
      </c>
      <c r="M416" s="158" t="s">
        <v>176</v>
      </c>
      <c r="N416" s="175" t="s">
        <v>1422</v>
      </c>
      <c r="O416" s="167" t="s">
        <v>671</v>
      </c>
      <c r="P416" s="160"/>
      <c r="R416" s="161">
        <f t="shared" si="150"/>
        <v>0</v>
      </c>
      <c r="T416" s="160"/>
      <c r="V416" s="161">
        <f t="shared" si="151"/>
        <v>0</v>
      </c>
    </row>
    <row r="417" spans="1:22" ht="15" hidden="1" customHeight="1">
      <c r="A417" s="153">
        <v>407</v>
      </c>
      <c r="B417" s="153">
        <f t="shared" si="148"/>
        <v>4</v>
      </c>
      <c r="C417" s="154">
        <f t="shared" si="149"/>
        <v>7332</v>
      </c>
      <c r="F417" s="158" t="s">
        <v>176</v>
      </c>
      <c r="G417" s="158" t="s">
        <v>176</v>
      </c>
      <c r="H417" s="162">
        <v>7332</v>
      </c>
      <c r="I417" s="158" t="s">
        <v>176</v>
      </c>
      <c r="J417" s="158" t="s">
        <v>176</v>
      </c>
      <c r="K417" s="158" t="s">
        <v>176</v>
      </c>
      <c r="L417" s="158" t="s">
        <v>176</v>
      </c>
      <c r="M417" s="158" t="s">
        <v>176</v>
      </c>
      <c r="N417" s="175"/>
      <c r="O417" s="162" t="s">
        <v>320</v>
      </c>
      <c r="P417" s="160"/>
      <c r="R417" s="161">
        <f>P417-SUM(R418:R445)</f>
        <v>0</v>
      </c>
      <c r="T417" s="160"/>
      <c r="V417" s="161">
        <f>T417+V418+V442</f>
        <v>0</v>
      </c>
    </row>
    <row r="418" spans="1:22" ht="15" hidden="1" customHeight="1">
      <c r="A418" s="153">
        <v>408</v>
      </c>
      <c r="B418" s="153">
        <f t="shared" si="148"/>
        <v>5</v>
      </c>
      <c r="C418" s="154">
        <f t="shared" si="149"/>
        <v>73321</v>
      </c>
      <c r="F418" s="158" t="s">
        <v>176</v>
      </c>
      <c r="G418" s="158" t="s">
        <v>176</v>
      </c>
      <c r="H418" s="158" t="s">
        <v>176</v>
      </c>
      <c r="I418" s="163">
        <v>73321</v>
      </c>
      <c r="J418" s="158" t="s">
        <v>176</v>
      </c>
      <c r="K418" s="158" t="s">
        <v>176</v>
      </c>
      <c r="L418" s="158" t="s">
        <v>176</v>
      </c>
      <c r="M418" s="158" t="s">
        <v>176</v>
      </c>
      <c r="N418" s="175"/>
      <c r="O418" s="163" t="s">
        <v>321</v>
      </c>
      <c r="P418" s="160"/>
      <c r="R418" s="161">
        <f>P418-SUM(R419:R441)</f>
        <v>0</v>
      </c>
      <c r="T418" s="160"/>
      <c r="V418" s="161">
        <f>T418+V419+V424+V425+V426+V434+V441</f>
        <v>0</v>
      </c>
    </row>
    <row r="419" spans="1:22" ht="15" hidden="1" customHeight="1">
      <c r="A419" s="153">
        <v>409</v>
      </c>
      <c r="B419" s="153">
        <f t="shared" si="148"/>
        <v>6</v>
      </c>
      <c r="C419" s="154">
        <f t="shared" si="149"/>
        <v>733211</v>
      </c>
      <c r="F419" s="158" t="s">
        <v>176</v>
      </c>
      <c r="G419" s="158" t="s">
        <v>176</v>
      </c>
      <c r="H419" s="158" t="s">
        <v>176</v>
      </c>
      <c r="I419" s="158" t="s">
        <v>176</v>
      </c>
      <c r="J419" s="165">
        <v>733211</v>
      </c>
      <c r="K419" s="158" t="s">
        <v>176</v>
      </c>
      <c r="L419" s="158" t="s">
        <v>176</v>
      </c>
      <c r="M419" s="158" t="s">
        <v>176</v>
      </c>
      <c r="N419" s="175"/>
      <c r="O419" s="165" t="s">
        <v>413</v>
      </c>
      <c r="P419" s="160"/>
      <c r="R419" s="161">
        <f>P419-R420-R421-R422-R423</f>
        <v>0</v>
      </c>
      <c r="T419" s="160"/>
      <c r="V419" s="161">
        <f>T419+V420+V421+V422+V423</f>
        <v>0</v>
      </c>
    </row>
    <row r="420" spans="1:22" ht="15" hidden="1" customHeight="1">
      <c r="A420" s="153">
        <v>410</v>
      </c>
      <c r="B420" s="153">
        <f t="shared" si="148"/>
        <v>7</v>
      </c>
      <c r="C420" s="154">
        <f t="shared" si="149"/>
        <v>7332111</v>
      </c>
      <c r="F420" s="158" t="s">
        <v>176</v>
      </c>
      <c r="G420" s="158" t="s">
        <v>176</v>
      </c>
      <c r="H420" s="158" t="s">
        <v>176</v>
      </c>
      <c r="I420" s="158" t="s">
        <v>176</v>
      </c>
      <c r="J420" s="158" t="s">
        <v>176</v>
      </c>
      <c r="K420" s="166">
        <v>7332111</v>
      </c>
      <c r="L420" s="158" t="s">
        <v>176</v>
      </c>
      <c r="M420" s="158" t="s">
        <v>176</v>
      </c>
      <c r="N420" s="175" t="s">
        <v>1422</v>
      </c>
      <c r="O420" s="166" t="s">
        <v>1243</v>
      </c>
      <c r="P420" s="160"/>
      <c r="R420" s="161">
        <f>P420</f>
        <v>0</v>
      </c>
      <c r="T420" s="160"/>
      <c r="V420" s="161">
        <f>T420</f>
        <v>0</v>
      </c>
    </row>
    <row r="421" spans="1:22" ht="15" hidden="1" customHeight="1">
      <c r="A421" s="153">
        <v>411</v>
      </c>
      <c r="B421" s="153">
        <f t="shared" si="148"/>
        <v>7</v>
      </c>
      <c r="C421" s="154">
        <f t="shared" si="149"/>
        <v>7332112</v>
      </c>
      <c r="F421" s="158" t="s">
        <v>176</v>
      </c>
      <c r="G421" s="158" t="s">
        <v>176</v>
      </c>
      <c r="H421" s="158" t="s">
        <v>176</v>
      </c>
      <c r="I421" s="158" t="s">
        <v>176</v>
      </c>
      <c r="J421" s="158" t="s">
        <v>176</v>
      </c>
      <c r="K421" s="166">
        <v>7332112</v>
      </c>
      <c r="L421" s="158" t="s">
        <v>176</v>
      </c>
      <c r="M421" s="158" t="s">
        <v>176</v>
      </c>
      <c r="N421" s="175" t="s">
        <v>1422</v>
      </c>
      <c r="O421" s="166" t="s">
        <v>675</v>
      </c>
      <c r="P421" s="160"/>
      <c r="R421" s="161">
        <f t="shared" ref="R421:R423" si="152">P421</f>
        <v>0</v>
      </c>
      <c r="T421" s="160"/>
      <c r="V421" s="161">
        <f t="shared" ref="V421:V423" si="153">T421</f>
        <v>0</v>
      </c>
    </row>
    <row r="422" spans="1:22" ht="15" hidden="1" customHeight="1">
      <c r="A422" s="153">
        <v>412</v>
      </c>
      <c r="B422" s="153">
        <f t="shared" si="148"/>
        <v>7</v>
      </c>
      <c r="C422" s="154">
        <f t="shared" si="149"/>
        <v>7332113</v>
      </c>
      <c r="F422" s="158" t="s">
        <v>176</v>
      </c>
      <c r="G422" s="158" t="s">
        <v>176</v>
      </c>
      <c r="H422" s="158" t="s">
        <v>176</v>
      </c>
      <c r="I422" s="158" t="s">
        <v>176</v>
      </c>
      <c r="J422" s="158" t="s">
        <v>176</v>
      </c>
      <c r="K422" s="166">
        <v>7332113</v>
      </c>
      <c r="L422" s="158" t="s">
        <v>176</v>
      </c>
      <c r="M422" s="158" t="s">
        <v>176</v>
      </c>
      <c r="N422" s="175" t="s">
        <v>1422</v>
      </c>
      <c r="O422" s="166" t="s">
        <v>676</v>
      </c>
      <c r="P422" s="160"/>
      <c r="R422" s="161">
        <f t="shared" si="152"/>
        <v>0</v>
      </c>
      <c r="T422" s="160"/>
      <c r="V422" s="161">
        <f t="shared" si="153"/>
        <v>0</v>
      </c>
    </row>
    <row r="423" spans="1:22" ht="15" hidden="1" customHeight="1">
      <c r="A423" s="153">
        <v>413</v>
      </c>
      <c r="B423" s="153">
        <f t="shared" si="148"/>
        <v>7</v>
      </c>
      <c r="C423" s="154">
        <f t="shared" si="149"/>
        <v>7332118</v>
      </c>
      <c r="F423" s="158" t="s">
        <v>176</v>
      </c>
      <c r="G423" s="158" t="s">
        <v>176</v>
      </c>
      <c r="H423" s="158" t="s">
        <v>176</v>
      </c>
      <c r="I423" s="158" t="s">
        <v>176</v>
      </c>
      <c r="J423" s="158" t="s">
        <v>176</v>
      </c>
      <c r="K423" s="166">
        <v>7332118</v>
      </c>
      <c r="L423" s="158" t="s">
        <v>176</v>
      </c>
      <c r="M423" s="158" t="s">
        <v>176</v>
      </c>
      <c r="N423" s="175" t="s">
        <v>1422</v>
      </c>
      <c r="O423" s="166" t="s">
        <v>677</v>
      </c>
      <c r="P423" s="160"/>
      <c r="R423" s="161">
        <f t="shared" si="152"/>
        <v>0</v>
      </c>
      <c r="T423" s="160"/>
      <c r="V423" s="161">
        <f t="shared" si="153"/>
        <v>0</v>
      </c>
    </row>
    <row r="424" spans="1:22" ht="15" hidden="1" customHeight="1">
      <c r="A424" s="153">
        <v>414</v>
      </c>
      <c r="B424" s="153">
        <f t="shared" si="148"/>
        <v>6</v>
      </c>
      <c r="C424" s="154">
        <f t="shared" si="149"/>
        <v>733212</v>
      </c>
      <c r="F424" s="158" t="s">
        <v>176</v>
      </c>
      <c r="G424" s="158" t="s">
        <v>176</v>
      </c>
      <c r="H424" s="158" t="s">
        <v>176</v>
      </c>
      <c r="I424" s="158" t="s">
        <v>176</v>
      </c>
      <c r="J424" s="165">
        <v>733212</v>
      </c>
      <c r="K424" s="158" t="s">
        <v>176</v>
      </c>
      <c r="L424" s="158" t="s">
        <v>176</v>
      </c>
      <c r="M424" s="158" t="s">
        <v>176</v>
      </c>
      <c r="N424" s="175"/>
      <c r="O424" s="165" t="s">
        <v>952</v>
      </c>
      <c r="P424" s="160"/>
      <c r="R424" s="161">
        <f>P424</f>
        <v>0</v>
      </c>
      <c r="T424" s="160"/>
      <c r="V424" s="161">
        <f>T424</f>
        <v>0</v>
      </c>
    </row>
    <row r="425" spans="1:22" ht="15" hidden="1" customHeight="1">
      <c r="A425" s="153">
        <v>415</v>
      </c>
      <c r="B425" s="153">
        <f t="shared" si="148"/>
        <v>6</v>
      </c>
      <c r="C425" s="154">
        <f t="shared" si="149"/>
        <v>733213</v>
      </c>
      <c r="F425" s="158" t="s">
        <v>176</v>
      </c>
      <c r="G425" s="158" t="s">
        <v>176</v>
      </c>
      <c r="H425" s="158" t="s">
        <v>176</v>
      </c>
      <c r="I425" s="158" t="s">
        <v>176</v>
      </c>
      <c r="J425" s="165">
        <v>733213</v>
      </c>
      <c r="K425" s="158" t="s">
        <v>176</v>
      </c>
      <c r="L425" s="158" t="s">
        <v>176</v>
      </c>
      <c r="M425" s="158" t="s">
        <v>176</v>
      </c>
      <c r="N425" s="175"/>
      <c r="O425" s="165" t="s">
        <v>415</v>
      </c>
      <c r="P425" s="160"/>
      <c r="R425" s="161">
        <f>P425</f>
        <v>0</v>
      </c>
      <c r="T425" s="160"/>
      <c r="V425" s="161">
        <f>T425</f>
        <v>0</v>
      </c>
    </row>
    <row r="426" spans="1:22" ht="15" hidden="1" customHeight="1">
      <c r="A426" s="153">
        <v>416</v>
      </c>
      <c r="B426" s="153">
        <f t="shared" si="148"/>
        <v>6</v>
      </c>
      <c r="C426" s="154">
        <f t="shared" si="149"/>
        <v>733214</v>
      </c>
      <c r="F426" s="158" t="s">
        <v>176</v>
      </c>
      <c r="G426" s="158" t="s">
        <v>176</v>
      </c>
      <c r="H426" s="158" t="s">
        <v>176</v>
      </c>
      <c r="I426" s="158" t="s">
        <v>176</v>
      </c>
      <c r="J426" s="165">
        <v>733214</v>
      </c>
      <c r="K426" s="158" t="s">
        <v>176</v>
      </c>
      <c r="L426" s="158" t="s">
        <v>176</v>
      </c>
      <c r="M426" s="158" t="s">
        <v>176</v>
      </c>
      <c r="N426" s="175"/>
      <c r="O426" s="165" t="s">
        <v>416</v>
      </c>
      <c r="P426" s="160"/>
      <c r="R426" s="161">
        <f>P426-R427-R428-R429-R430-R431-R432-R433</f>
        <v>0</v>
      </c>
      <c r="T426" s="160"/>
      <c r="V426" s="161">
        <f>T426+V427+V428+V429+V430+V431+V432+V433</f>
        <v>0</v>
      </c>
    </row>
    <row r="427" spans="1:22" ht="15" hidden="1" customHeight="1">
      <c r="A427" s="153">
        <v>417</v>
      </c>
      <c r="B427" s="153">
        <f t="shared" si="148"/>
        <v>7</v>
      </c>
      <c r="C427" s="154">
        <f t="shared" si="149"/>
        <v>7332141</v>
      </c>
      <c r="F427" s="158" t="s">
        <v>176</v>
      </c>
      <c r="G427" s="158" t="s">
        <v>176</v>
      </c>
      <c r="H427" s="158" t="s">
        <v>176</v>
      </c>
      <c r="I427" s="158" t="s">
        <v>176</v>
      </c>
      <c r="J427" s="158" t="s">
        <v>176</v>
      </c>
      <c r="K427" s="166">
        <v>7332141</v>
      </c>
      <c r="L427" s="158" t="s">
        <v>176</v>
      </c>
      <c r="M427" s="158" t="s">
        <v>176</v>
      </c>
      <c r="N427" s="175" t="s">
        <v>1422</v>
      </c>
      <c r="O427" s="166" t="s">
        <v>275</v>
      </c>
      <c r="P427" s="160"/>
      <c r="R427" s="161">
        <f t="shared" ref="R427:R433" si="154">P427</f>
        <v>0</v>
      </c>
      <c r="T427" s="160"/>
      <c r="V427" s="161">
        <f t="shared" ref="V427:V433" si="155">T427</f>
        <v>0</v>
      </c>
    </row>
    <row r="428" spans="1:22" ht="15" hidden="1" customHeight="1">
      <c r="A428" s="153">
        <v>418</v>
      </c>
      <c r="B428" s="153">
        <f t="shared" si="148"/>
        <v>7</v>
      </c>
      <c r="C428" s="154">
        <f t="shared" si="149"/>
        <v>7332142</v>
      </c>
      <c r="F428" s="158" t="s">
        <v>176</v>
      </c>
      <c r="G428" s="158" t="s">
        <v>176</v>
      </c>
      <c r="H428" s="158" t="s">
        <v>176</v>
      </c>
      <c r="I428" s="158" t="s">
        <v>176</v>
      </c>
      <c r="J428" s="158" t="s">
        <v>176</v>
      </c>
      <c r="K428" s="166">
        <v>7332142</v>
      </c>
      <c r="L428" s="158" t="s">
        <v>176</v>
      </c>
      <c r="M428" s="158" t="s">
        <v>176</v>
      </c>
      <c r="N428" s="175" t="s">
        <v>1422</v>
      </c>
      <c r="O428" s="166" t="s">
        <v>678</v>
      </c>
      <c r="P428" s="160"/>
      <c r="R428" s="161">
        <f t="shared" si="154"/>
        <v>0</v>
      </c>
      <c r="T428" s="160"/>
      <c r="V428" s="161">
        <f t="shared" si="155"/>
        <v>0</v>
      </c>
    </row>
    <row r="429" spans="1:22" ht="15" hidden="1" customHeight="1">
      <c r="A429" s="153">
        <v>419</v>
      </c>
      <c r="B429" s="153">
        <f t="shared" si="148"/>
        <v>7</v>
      </c>
      <c r="C429" s="154">
        <f t="shared" si="149"/>
        <v>7332143</v>
      </c>
      <c r="F429" s="158" t="s">
        <v>176</v>
      </c>
      <c r="G429" s="158" t="s">
        <v>176</v>
      </c>
      <c r="H429" s="158" t="s">
        <v>176</v>
      </c>
      <c r="I429" s="158" t="s">
        <v>176</v>
      </c>
      <c r="J429" s="158" t="s">
        <v>176</v>
      </c>
      <c r="K429" s="166">
        <v>7332143</v>
      </c>
      <c r="L429" s="158" t="s">
        <v>176</v>
      </c>
      <c r="M429" s="158" t="s">
        <v>176</v>
      </c>
      <c r="N429" s="175" t="s">
        <v>1422</v>
      </c>
      <c r="O429" s="166" t="s">
        <v>276</v>
      </c>
      <c r="P429" s="160"/>
      <c r="R429" s="161">
        <f t="shared" si="154"/>
        <v>0</v>
      </c>
      <c r="T429" s="160"/>
      <c r="V429" s="161">
        <f t="shared" si="155"/>
        <v>0</v>
      </c>
    </row>
    <row r="430" spans="1:22" ht="15" hidden="1" customHeight="1">
      <c r="A430" s="153">
        <v>420</v>
      </c>
      <c r="B430" s="153">
        <f t="shared" si="148"/>
        <v>7</v>
      </c>
      <c r="C430" s="154">
        <f t="shared" si="149"/>
        <v>7332144</v>
      </c>
      <c r="F430" s="158" t="s">
        <v>176</v>
      </c>
      <c r="G430" s="158" t="s">
        <v>176</v>
      </c>
      <c r="H430" s="158" t="s">
        <v>176</v>
      </c>
      <c r="I430" s="158" t="s">
        <v>176</v>
      </c>
      <c r="J430" s="158" t="s">
        <v>176</v>
      </c>
      <c r="K430" s="166">
        <v>7332144</v>
      </c>
      <c r="L430" s="158" t="s">
        <v>176</v>
      </c>
      <c r="M430" s="158" t="s">
        <v>176</v>
      </c>
      <c r="N430" s="175" t="s">
        <v>1422</v>
      </c>
      <c r="O430" s="166" t="s">
        <v>679</v>
      </c>
      <c r="P430" s="160"/>
      <c r="R430" s="161">
        <f t="shared" si="154"/>
        <v>0</v>
      </c>
      <c r="T430" s="160"/>
      <c r="V430" s="161">
        <f t="shared" si="155"/>
        <v>0</v>
      </c>
    </row>
    <row r="431" spans="1:22" ht="15" hidden="1" customHeight="1">
      <c r="A431" s="153">
        <v>421</v>
      </c>
      <c r="B431" s="153">
        <f t="shared" si="148"/>
        <v>7</v>
      </c>
      <c r="C431" s="154">
        <f t="shared" si="149"/>
        <v>7332145</v>
      </c>
      <c r="F431" s="158" t="s">
        <v>176</v>
      </c>
      <c r="G431" s="158" t="s">
        <v>176</v>
      </c>
      <c r="H431" s="158" t="s">
        <v>176</v>
      </c>
      <c r="I431" s="158" t="s">
        <v>176</v>
      </c>
      <c r="J431" s="158" t="s">
        <v>176</v>
      </c>
      <c r="K431" s="166">
        <v>7332145</v>
      </c>
      <c r="L431" s="158" t="s">
        <v>176</v>
      </c>
      <c r="M431" s="158" t="s">
        <v>176</v>
      </c>
      <c r="N431" s="175" t="s">
        <v>1422</v>
      </c>
      <c r="O431" s="166" t="s">
        <v>278</v>
      </c>
      <c r="P431" s="160"/>
      <c r="R431" s="161">
        <f t="shared" si="154"/>
        <v>0</v>
      </c>
      <c r="T431" s="160"/>
      <c r="V431" s="161">
        <f t="shared" si="155"/>
        <v>0</v>
      </c>
    </row>
    <row r="432" spans="1:22" ht="15" hidden="1" customHeight="1">
      <c r="A432" s="153">
        <v>422</v>
      </c>
      <c r="B432" s="153">
        <f t="shared" si="148"/>
        <v>7</v>
      </c>
      <c r="C432" s="154">
        <f t="shared" si="149"/>
        <v>7332146</v>
      </c>
      <c r="F432" s="158" t="s">
        <v>176</v>
      </c>
      <c r="G432" s="158" t="s">
        <v>176</v>
      </c>
      <c r="H432" s="158" t="s">
        <v>176</v>
      </c>
      <c r="I432" s="158" t="s">
        <v>176</v>
      </c>
      <c r="J432" s="158" t="s">
        <v>176</v>
      </c>
      <c r="K432" s="166">
        <v>7332146</v>
      </c>
      <c r="L432" s="158" t="s">
        <v>176</v>
      </c>
      <c r="M432" s="158" t="s">
        <v>176</v>
      </c>
      <c r="N432" s="175" t="s">
        <v>1422</v>
      </c>
      <c r="O432" s="166" t="s">
        <v>680</v>
      </c>
      <c r="P432" s="160"/>
      <c r="R432" s="161">
        <f t="shared" si="154"/>
        <v>0</v>
      </c>
      <c r="T432" s="160"/>
      <c r="V432" s="161">
        <f t="shared" si="155"/>
        <v>0</v>
      </c>
    </row>
    <row r="433" spans="1:22" ht="15" hidden="1" customHeight="1">
      <c r="A433" s="153">
        <v>423</v>
      </c>
      <c r="B433" s="153">
        <f t="shared" si="148"/>
        <v>7</v>
      </c>
      <c r="C433" s="154">
        <f t="shared" si="149"/>
        <v>7332148</v>
      </c>
      <c r="F433" s="158" t="s">
        <v>176</v>
      </c>
      <c r="G433" s="158" t="s">
        <v>176</v>
      </c>
      <c r="H433" s="158" t="s">
        <v>176</v>
      </c>
      <c r="I433" s="158" t="s">
        <v>176</v>
      </c>
      <c r="J433" s="158" t="s">
        <v>176</v>
      </c>
      <c r="K433" s="166">
        <v>7332148</v>
      </c>
      <c r="L433" s="158" t="s">
        <v>176</v>
      </c>
      <c r="M433" s="158" t="s">
        <v>176</v>
      </c>
      <c r="N433" s="175" t="s">
        <v>1422</v>
      </c>
      <c r="O433" s="166" t="s">
        <v>681</v>
      </c>
      <c r="P433" s="160"/>
      <c r="R433" s="161">
        <f t="shared" si="154"/>
        <v>0</v>
      </c>
      <c r="T433" s="160"/>
      <c r="V433" s="161">
        <f t="shared" si="155"/>
        <v>0</v>
      </c>
    </row>
    <row r="434" spans="1:22" ht="15" hidden="1" customHeight="1">
      <c r="A434" s="153">
        <v>424</v>
      </c>
      <c r="B434" s="153">
        <f t="shared" si="148"/>
        <v>6</v>
      </c>
      <c r="C434" s="154">
        <f t="shared" si="149"/>
        <v>733215</v>
      </c>
      <c r="F434" s="158" t="s">
        <v>176</v>
      </c>
      <c r="G434" s="158" t="s">
        <v>176</v>
      </c>
      <c r="H434" s="158" t="s">
        <v>176</v>
      </c>
      <c r="I434" s="158" t="s">
        <v>176</v>
      </c>
      <c r="J434" s="165">
        <v>733215</v>
      </c>
      <c r="K434" s="158" t="s">
        <v>176</v>
      </c>
      <c r="L434" s="158" t="s">
        <v>176</v>
      </c>
      <c r="M434" s="158" t="s">
        <v>176</v>
      </c>
      <c r="N434" s="175"/>
      <c r="O434" s="165" t="s">
        <v>417</v>
      </c>
      <c r="P434" s="160"/>
      <c r="R434" s="161">
        <f>P434-R435-R436-R437-R438-R439-R440</f>
        <v>0</v>
      </c>
      <c r="T434" s="160"/>
      <c r="V434" s="161">
        <f>T434+V435+V436+V437+V438+V439+V440</f>
        <v>0</v>
      </c>
    </row>
    <row r="435" spans="1:22" ht="15" hidden="1" customHeight="1">
      <c r="A435" s="153">
        <v>425</v>
      </c>
      <c r="B435" s="153">
        <f t="shared" si="148"/>
        <v>7</v>
      </c>
      <c r="C435" s="154">
        <f t="shared" si="149"/>
        <v>7332151</v>
      </c>
      <c r="F435" s="158" t="s">
        <v>176</v>
      </c>
      <c r="G435" s="158" t="s">
        <v>176</v>
      </c>
      <c r="H435" s="158" t="s">
        <v>176</v>
      </c>
      <c r="I435" s="158" t="s">
        <v>176</v>
      </c>
      <c r="J435" s="158" t="s">
        <v>176</v>
      </c>
      <c r="K435" s="166">
        <v>7332151</v>
      </c>
      <c r="L435" s="158" t="s">
        <v>176</v>
      </c>
      <c r="M435" s="158" t="s">
        <v>176</v>
      </c>
      <c r="N435" s="175" t="s">
        <v>1422</v>
      </c>
      <c r="O435" s="166" t="s">
        <v>682</v>
      </c>
      <c r="P435" s="160"/>
      <c r="R435" s="161">
        <f t="shared" ref="R435:R440" si="156">P435</f>
        <v>0</v>
      </c>
      <c r="T435" s="160"/>
      <c r="V435" s="161">
        <f t="shared" ref="V435:V440" si="157">T435</f>
        <v>0</v>
      </c>
    </row>
    <row r="436" spans="1:22" ht="15" hidden="1" customHeight="1">
      <c r="A436" s="153">
        <v>426</v>
      </c>
      <c r="B436" s="153">
        <f t="shared" si="148"/>
        <v>7</v>
      </c>
      <c r="C436" s="154">
        <f t="shared" si="149"/>
        <v>7332152</v>
      </c>
      <c r="F436" s="158" t="s">
        <v>176</v>
      </c>
      <c r="G436" s="158" t="s">
        <v>176</v>
      </c>
      <c r="H436" s="158" t="s">
        <v>176</v>
      </c>
      <c r="I436" s="158" t="s">
        <v>176</v>
      </c>
      <c r="J436" s="158" t="s">
        <v>176</v>
      </c>
      <c r="K436" s="166">
        <v>7332152</v>
      </c>
      <c r="L436" s="158" t="s">
        <v>176</v>
      </c>
      <c r="M436" s="158" t="s">
        <v>176</v>
      </c>
      <c r="N436" s="175" t="s">
        <v>1422</v>
      </c>
      <c r="O436" s="166" t="s">
        <v>683</v>
      </c>
      <c r="P436" s="160"/>
      <c r="R436" s="161">
        <f t="shared" si="156"/>
        <v>0</v>
      </c>
      <c r="T436" s="160"/>
      <c r="V436" s="161">
        <f t="shared" si="157"/>
        <v>0</v>
      </c>
    </row>
    <row r="437" spans="1:22" ht="15" hidden="1" customHeight="1">
      <c r="A437" s="153">
        <v>427</v>
      </c>
      <c r="B437" s="153">
        <f t="shared" si="148"/>
        <v>7</v>
      </c>
      <c r="C437" s="154">
        <f t="shared" si="149"/>
        <v>7332153</v>
      </c>
      <c r="F437" s="158" t="s">
        <v>176</v>
      </c>
      <c r="G437" s="158" t="s">
        <v>176</v>
      </c>
      <c r="H437" s="158" t="s">
        <v>176</v>
      </c>
      <c r="I437" s="158" t="s">
        <v>176</v>
      </c>
      <c r="J437" s="158" t="s">
        <v>176</v>
      </c>
      <c r="K437" s="166">
        <v>7332153</v>
      </c>
      <c r="L437" s="158" t="s">
        <v>176</v>
      </c>
      <c r="M437" s="158" t="s">
        <v>176</v>
      </c>
      <c r="N437" s="175" t="s">
        <v>1422</v>
      </c>
      <c r="O437" s="166" t="s">
        <v>678</v>
      </c>
      <c r="P437" s="160"/>
      <c r="R437" s="161">
        <f t="shared" si="156"/>
        <v>0</v>
      </c>
      <c r="T437" s="160"/>
      <c r="V437" s="161">
        <f t="shared" si="157"/>
        <v>0</v>
      </c>
    </row>
    <row r="438" spans="1:22" ht="15" hidden="1" customHeight="1">
      <c r="A438" s="153">
        <v>428</v>
      </c>
      <c r="B438" s="153">
        <f t="shared" si="148"/>
        <v>7</v>
      </c>
      <c r="C438" s="154">
        <f t="shared" si="149"/>
        <v>7332154</v>
      </c>
      <c r="F438" s="158" t="s">
        <v>176</v>
      </c>
      <c r="G438" s="158" t="s">
        <v>176</v>
      </c>
      <c r="H438" s="158" t="s">
        <v>176</v>
      </c>
      <c r="I438" s="158" t="s">
        <v>176</v>
      </c>
      <c r="J438" s="158" t="s">
        <v>176</v>
      </c>
      <c r="K438" s="166">
        <v>7332154</v>
      </c>
      <c r="L438" s="158" t="s">
        <v>176</v>
      </c>
      <c r="M438" s="158" t="s">
        <v>176</v>
      </c>
      <c r="N438" s="175" t="s">
        <v>1422</v>
      </c>
      <c r="O438" s="166" t="s">
        <v>276</v>
      </c>
      <c r="P438" s="160"/>
      <c r="R438" s="161">
        <f t="shared" si="156"/>
        <v>0</v>
      </c>
      <c r="T438" s="160"/>
      <c r="V438" s="161">
        <f t="shared" si="157"/>
        <v>0</v>
      </c>
    </row>
    <row r="439" spans="1:22" ht="15" hidden="1" customHeight="1">
      <c r="A439" s="153">
        <v>429</v>
      </c>
      <c r="B439" s="153">
        <f t="shared" si="148"/>
        <v>7</v>
      </c>
      <c r="C439" s="154">
        <f t="shared" si="149"/>
        <v>7332155</v>
      </c>
      <c r="F439" s="158" t="s">
        <v>176</v>
      </c>
      <c r="G439" s="158" t="s">
        <v>176</v>
      </c>
      <c r="H439" s="158" t="s">
        <v>176</v>
      </c>
      <c r="I439" s="158" t="s">
        <v>176</v>
      </c>
      <c r="J439" s="158" t="s">
        <v>176</v>
      </c>
      <c r="K439" s="166">
        <v>7332155</v>
      </c>
      <c r="L439" s="158" t="s">
        <v>176</v>
      </c>
      <c r="M439" s="158" t="s">
        <v>176</v>
      </c>
      <c r="N439" s="175" t="s">
        <v>1422</v>
      </c>
      <c r="O439" s="166" t="s">
        <v>680</v>
      </c>
      <c r="P439" s="160"/>
      <c r="R439" s="161">
        <f t="shared" si="156"/>
        <v>0</v>
      </c>
      <c r="T439" s="160"/>
      <c r="V439" s="161">
        <f t="shared" si="157"/>
        <v>0</v>
      </c>
    </row>
    <row r="440" spans="1:22" ht="15" hidden="1" customHeight="1">
      <c r="A440" s="153">
        <v>430</v>
      </c>
      <c r="B440" s="153">
        <f t="shared" si="148"/>
        <v>7</v>
      </c>
      <c r="C440" s="154">
        <f t="shared" si="149"/>
        <v>7332158</v>
      </c>
      <c r="F440" s="158" t="s">
        <v>176</v>
      </c>
      <c r="G440" s="158" t="s">
        <v>176</v>
      </c>
      <c r="H440" s="158" t="s">
        <v>176</v>
      </c>
      <c r="I440" s="158" t="s">
        <v>176</v>
      </c>
      <c r="J440" s="158" t="s">
        <v>176</v>
      </c>
      <c r="K440" s="166">
        <v>7332158</v>
      </c>
      <c r="L440" s="158" t="s">
        <v>176</v>
      </c>
      <c r="M440" s="158" t="s">
        <v>176</v>
      </c>
      <c r="N440" s="175" t="s">
        <v>1422</v>
      </c>
      <c r="O440" s="166" t="s">
        <v>684</v>
      </c>
      <c r="P440" s="160"/>
      <c r="R440" s="161">
        <f t="shared" si="156"/>
        <v>0</v>
      </c>
      <c r="T440" s="160"/>
      <c r="V440" s="161">
        <f t="shared" si="157"/>
        <v>0</v>
      </c>
    </row>
    <row r="441" spans="1:22" ht="15" hidden="1" customHeight="1">
      <c r="A441" s="153">
        <v>431</v>
      </c>
      <c r="B441" s="153">
        <f t="shared" si="148"/>
        <v>6</v>
      </c>
      <c r="C441" s="154">
        <f t="shared" si="149"/>
        <v>733218</v>
      </c>
      <c r="F441" s="158" t="s">
        <v>176</v>
      </c>
      <c r="G441" s="158" t="s">
        <v>176</v>
      </c>
      <c r="H441" s="158" t="s">
        <v>176</v>
      </c>
      <c r="I441" s="158" t="s">
        <v>176</v>
      </c>
      <c r="J441" s="165">
        <v>733218</v>
      </c>
      <c r="K441" s="158" t="s">
        <v>176</v>
      </c>
      <c r="L441" s="158" t="s">
        <v>176</v>
      </c>
      <c r="M441" s="158" t="s">
        <v>176</v>
      </c>
      <c r="N441" s="175"/>
      <c r="O441" s="165" t="s">
        <v>418</v>
      </c>
      <c r="P441" s="160"/>
      <c r="R441" s="161">
        <f>P441</f>
        <v>0</v>
      </c>
      <c r="T441" s="160"/>
      <c r="V441" s="161">
        <f>T441</f>
        <v>0</v>
      </c>
    </row>
    <row r="442" spans="1:22" ht="15" hidden="1" customHeight="1">
      <c r="A442" s="153">
        <v>432</v>
      </c>
      <c r="B442" s="153">
        <f t="shared" si="148"/>
        <v>5</v>
      </c>
      <c r="C442" s="154">
        <f t="shared" si="149"/>
        <v>73322</v>
      </c>
      <c r="F442" s="158" t="s">
        <v>176</v>
      </c>
      <c r="G442" s="158" t="s">
        <v>176</v>
      </c>
      <c r="H442" s="158" t="s">
        <v>176</v>
      </c>
      <c r="I442" s="163">
        <v>73322</v>
      </c>
      <c r="J442" s="158" t="s">
        <v>176</v>
      </c>
      <c r="K442" s="158" t="s">
        <v>176</v>
      </c>
      <c r="L442" s="158" t="s">
        <v>176</v>
      </c>
      <c r="M442" s="158" t="s">
        <v>176</v>
      </c>
      <c r="N442" s="175"/>
      <c r="O442" s="163" t="s">
        <v>322</v>
      </c>
      <c r="P442" s="160"/>
      <c r="R442" s="161">
        <f>P442-R443-R444-R445</f>
        <v>0</v>
      </c>
      <c r="T442" s="160"/>
      <c r="V442" s="161">
        <f>T442+V443+V444+V445</f>
        <v>0</v>
      </c>
    </row>
    <row r="443" spans="1:22" ht="15" hidden="1" customHeight="1">
      <c r="A443" s="153">
        <v>433</v>
      </c>
      <c r="B443" s="153">
        <f t="shared" si="148"/>
        <v>6</v>
      </c>
      <c r="C443" s="154">
        <f t="shared" si="149"/>
        <v>733221</v>
      </c>
      <c r="F443" s="158" t="s">
        <v>176</v>
      </c>
      <c r="G443" s="158" t="s">
        <v>176</v>
      </c>
      <c r="H443" s="158" t="s">
        <v>176</v>
      </c>
      <c r="I443" s="158" t="s">
        <v>176</v>
      </c>
      <c r="J443" s="165">
        <v>733221</v>
      </c>
      <c r="K443" s="158" t="s">
        <v>176</v>
      </c>
      <c r="L443" s="158" t="s">
        <v>176</v>
      </c>
      <c r="M443" s="158" t="s">
        <v>176</v>
      </c>
      <c r="N443" s="175" t="s">
        <v>1422</v>
      </c>
      <c r="O443" s="165" t="s">
        <v>685</v>
      </c>
      <c r="P443" s="160"/>
      <c r="R443" s="161">
        <f t="shared" ref="R443:R445" si="158">P443</f>
        <v>0</v>
      </c>
      <c r="T443" s="160"/>
      <c r="V443" s="161">
        <f t="shared" ref="V443:V445" si="159">T443</f>
        <v>0</v>
      </c>
    </row>
    <row r="444" spans="1:22" ht="15" hidden="1" customHeight="1">
      <c r="A444" s="153">
        <v>434</v>
      </c>
      <c r="B444" s="153">
        <f t="shared" si="148"/>
        <v>6</v>
      </c>
      <c r="C444" s="154">
        <f t="shared" si="149"/>
        <v>733222</v>
      </c>
      <c r="F444" s="158" t="s">
        <v>176</v>
      </c>
      <c r="G444" s="158" t="s">
        <v>176</v>
      </c>
      <c r="H444" s="158" t="s">
        <v>176</v>
      </c>
      <c r="I444" s="158" t="s">
        <v>176</v>
      </c>
      <c r="J444" s="165">
        <v>733222</v>
      </c>
      <c r="K444" s="158" t="s">
        <v>176</v>
      </c>
      <c r="L444" s="158" t="s">
        <v>176</v>
      </c>
      <c r="M444" s="158" t="s">
        <v>176</v>
      </c>
      <c r="N444" s="175" t="s">
        <v>1422</v>
      </c>
      <c r="O444" s="165" t="s">
        <v>686</v>
      </c>
      <c r="P444" s="160"/>
      <c r="R444" s="161">
        <f t="shared" si="158"/>
        <v>0</v>
      </c>
      <c r="T444" s="160"/>
      <c r="V444" s="161">
        <f t="shared" si="159"/>
        <v>0</v>
      </c>
    </row>
    <row r="445" spans="1:22" ht="15" hidden="1" customHeight="1">
      <c r="A445" s="153">
        <v>435</v>
      </c>
      <c r="B445" s="153">
        <f t="shared" si="148"/>
        <v>6</v>
      </c>
      <c r="C445" s="154">
        <f t="shared" si="149"/>
        <v>733228</v>
      </c>
      <c r="F445" s="158" t="s">
        <v>176</v>
      </c>
      <c r="G445" s="158" t="s">
        <v>176</v>
      </c>
      <c r="H445" s="158" t="s">
        <v>176</v>
      </c>
      <c r="I445" s="158" t="s">
        <v>176</v>
      </c>
      <c r="J445" s="165">
        <v>733228</v>
      </c>
      <c r="K445" s="158" t="s">
        <v>176</v>
      </c>
      <c r="L445" s="158" t="s">
        <v>176</v>
      </c>
      <c r="M445" s="158" t="s">
        <v>176</v>
      </c>
      <c r="N445" s="175" t="s">
        <v>1422</v>
      </c>
      <c r="O445" s="165" t="s">
        <v>687</v>
      </c>
      <c r="P445" s="160"/>
      <c r="R445" s="161">
        <f t="shared" si="158"/>
        <v>0</v>
      </c>
      <c r="T445" s="160"/>
      <c r="V445" s="161">
        <f t="shared" si="159"/>
        <v>0</v>
      </c>
    </row>
    <row r="446" spans="1:22" ht="15" hidden="1" customHeight="1">
      <c r="A446" s="153">
        <v>436</v>
      </c>
      <c r="B446" s="153">
        <f t="shared" si="148"/>
        <v>4</v>
      </c>
      <c r="C446" s="154">
        <f t="shared" si="149"/>
        <v>7333</v>
      </c>
      <c r="F446" s="158" t="s">
        <v>176</v>
      </c>
      <c r="G446" s="158" t="s">
        <v>176</v>
      </c>
      <c r="H446" s="162">
        <v>7333</v>
      </c>
      <c r="I446" s="158" t="s">
        <v>176</v>
      </c>
      <c r="J446" s="158" t="s">
        <v>176</v>
      </c>
      <c r="K446" s="158" t="s">
        <v>176</v>
      </c>
      <c r="L446" s="158" t="s">
        <v>176</v>
      </c>
      <c r="M446" s="158" t="s">
        <v>176</v>
      </c>
      <c r="N446" s="175"/>
      <c r="O446" s="162" t="s">
        <v>688</v>
      </c>
      <c r="P446" s="160"/>
      <c r="R446" s="161">
        <f>P446-SUM(R447:R468)</f>
        <v>0</v>
      </c>
      <c r="T446" s="160"/>
      <c r="V446" s="161">
        <f>T446+V447+V448+V460+V461+V465+V466+V467+V468</f>
        <v>0</v>
      </c>
    </row>
    <row r="447" spans="1:22" ht="15" hidden="1" customHeight="1">
      <c r="A447" s="153">
        <v>437</v>
      </c>
      <c r="B447" s="153">
        <f t="shared" si="148"/>
        <v>5</v>
      </c>
      <c r="C447" s="154">
        <f t="shared" si="149"/>
        <v>73331</v>
      </c>
      <c r="F447" s="158" t="s">
        <v>176</v>
      </c>
      <c r="G447" s="158" t="s">
        <v>176</v>
      </c>
      <c r="H447" s="158" t="s">
        <v>176</v>
      </c>
      <c r="I447" s="163">
        <v>73331</v>
      </c>
      <c r="J447" s="158" t="s">
        <v>176</v>
      </c>
      <c r="K447" s="158" t="s">
        <v>176</v>
      </c>
      <c r="L447" s="158" t="s">
        <v>176</v>
      </c>
      <c r="M447" s="158" t="s">
        <v>176</v>
      </c>
      <c r="N447" s="175"/>
      <c r="O447" s="163" t="s">
        <v>689</v>
      </c>
      <c r="P447" s="160"/>
      <c r="R447" s="161">
        <f>P447</f>
        <v>0</v>
      </c>
      <c r="T447" s="160"/>
      <c r="V447" s="161">
        <f>T447</f>
        <v>0</v>
      </c>
    </row>
    <row r="448" spans="1:22" ht="15" hidden="1" customHeight="1">
      <c r="A448" s="153">
        <v>438</v>
      </c>
      <c r="B448" s="153">
        <f t="shared" si="148"/>
        <v>5</v>
      </c>
      <c r="C448" s="154">
        <f t="shared" si="149"/>
        <v>73332</v>
      </c>
      <c r="F448" s="158" t="s">
        <v>176</v>
      </c>
      <c r="G448" s="158" t="s">
        <v>176</v>
      </c>
      <c r="H448" s="158" t="s">
        <v>176</v>
      </c>
      <c r="I448" s="163">
        <v>73332</v>
      </c>
      <c r="J448" s="158" t="s">
        <v>176</v>
      </c>
      <c r="K448" s="158" t="s">
        <v>176</v>
      </c>
      <c r="L448" s="158" t="s">
        <v>176</v>
      </c>
      <c r="M448" s="158" t="s">
        <v>176</v>
      </c>
      <c r="N448" s="175"/>
      <c r="O448" s="163" t="s">
        <v>424</v>
      </c>
      <c r="P448" s="160"/>
      <c r="R448" s="161">
        <f>P448-R449-R450-R451-R452-R453-R454-R455-R456-R457-R458-R459</f>
        <v>0</v>
      </c>
      <c r="T448" s="160"/>
      <c r="V448" s="161">
        <f>T448+V449+V455+V459</f>
        <v>0</v>
      </c>
    </row>
    <row r="449" spans="1:22" ht="15" hidden="1" customHeight="1">
      <c r="A449" s="153">
        <v>439</v>
      </c>
      <c r="B449" s="153">
        <f t="shared" si="148"/>
        <v>6</v>
      </c>
      <c r="C449" s="154">
        <f t="shared" si="149"/>
        <v>733321</v>
      </c>
      <c r="F449" s="158" t="s">
        <v>176</v>
      </c>
      <c r="G449" s="158" t="s">
        <v>176</v>
      </c>
      <c r="H449" s="158" t="s">
        <v>176</v>
      </c>
      <c r="I449" s="158" t="s">
        <v>176</v>
      </c>
      <c r="J449" s="165">
        <v>733321</v>
      </c>
      <c r="K449" s="158" t="s">
        <v>176</v>
      </c>
      <c r="L449" s="158" t="s">
        <v>176</v>
      </c>
      <c r="M449" s="158" t="s">
        <v>176</v>
      </c>
      <c r="N449" s="175"/>
      <c r="O449" s="165" t="s">
        <v>690</v>
      </c>
      <c r="P449" s="160"/>
      <c r="R449" s="161">
        <f>P449-R450-R451-R452-R453-R454</f>
        <v>0</v>
      </c>
      <c r="T449" s="160"/>
      <c r="V449" s="161">
        <f>T449+V450+V451+V452+V453+V454</f>
        <v>0</v>
      </c>
    </row>
    <row r="450" spans="1:22" ht="15" hidden="1" customHeight="1">
      <c r="A450" s="153">
        <v>440</v>
      </c>
      <c r="B450" s="153">
        <f t="shared" si="148"/>
        <v>7</v>
      </c>
      <c r="C450" s="154">
        <f t="shared" si="149"/>
        <v>7333211</v>
      </c>
      <c r="F450" s="158" t="s">
        <v>176</v>
      </c>
      <c r="G450" s="158" t="s">
        <v>176</v>
      </c>
      <c r="H450" s="158" t="s">
        <v>176</v>
      </c>
      <c r="I450" s="158" t="s">
        <v>176</v>
      </c>
      <c r="J450" s="158" t="s">
        <v>176</v>
      </c>
      <c r="K450" s="166">
        <v>7333211</v>
      </c>
      <c r="L450" s="158" t="s">
        <v>176</v>
      </c>
      <c r="M450" s="158" t="s">
        <v>176</v>
      </c>
      <c r="N450" s="175"/>
      <c r="O450" s="166" t="s">
        <v>691</v>
      </c>
      <c r="P450" s="160"/>
      <c r="R450" s="161">
        <f t="shared" ref="R450:R454" si="160">P450</f>
        <v>0</v>
      </c>
      <c r="T450" s="160"/>
      <c r="V450" s="161">
        <f t="shared" ref="V450:V454" si="161">T450</f>
        <v>0</v>
      </c>
    </row>
    <row r="451" spans="1:22" ht="15" hidden="1" customHeight="1">
      <c r="A451" s="153">
        <v>441</v>
      </c>
      <c r="B451" s="153">
        <f t="shared" si="148"/>
        <v>7</v>
      </c>
      <c r="C451" s="154">
        <f t="shared" si="149"/>
        <v>7333212</v>
      </c>
      <c r="F451" s="158" t="s">
        <v>176</v>
      </c>
      <c r="G451" s="158" t="s">
        <v>176</v>
      </c>
      <c r="H451" s="158" t="s">
        <v>176</v>
      </c>
      <c r="I451" s="158" t="s">
        <v>176</v>
      </c>
      <c r="J451" s="158" t="s">
        <v>176</v>
      </c>
      <c r="K451" s="166">
        <v>7333212</v>
      </c>
      <c r="L451" s="158" t="s">
        <v>176</v>
      </c>
      <c r="M451" s="158" t="s">
        <v>176</v>
      </c>
      <c r="N451" s="175"/>
      <c r="O451" s="166" t="s">
        <v>692</v>
      </c>
      <c r="P451" s="160"/>
      <c r="R451" s="161">
        <f t="shared" si="160"/>
        <v>0</v>
      </c>
      <c r="T451" s="160"/>
      <c r="V451" s="161">
        <f t="shared" si="161"/>
        <v>0</v>
      </c>
    </row>
    <row r="452" spans="1:22" ht="15" hidden="1" customHeight="1">
      <c r="A452" s="153">
        <v>442</v>
      </c>
      <c r="B452" s="153">
        <f t="shared" si="148"/>
        <v>7</v>
      </c>
      <c r="C452" s="154">
        <f t="shared" si="149"/>
        <v>7333213</v>
      </c>
      <c r="F452" s="158" t="s">
        <v>176</v>
      </c>
      <c r="G452" s="158" t="s">
        <v>176</v>
      </c>
      <c r="H452" s="158" t="s">
        <v>176</v>
      </c>
      <c r="I452" s="158" t="s">
        <v>176</v>
      </c>
      <c r="J452" s="158" t="s">
        <v>176</v>
      </c>
      <c r="K452" s="166">
        <v>7333213</v>
      </c>
      <c r="L452" s="158" t="s">
        <v>176</v>
      </c>
      <c r="M452" s="158" t="s">
        <v>176</v>
      </c>
      <c r="N452" s="175"/>
      <c r="O452" s="166" t="s">
        <v>693</v>
      </c>
      <c r="P452" s="160"/>
      <c r="R452" s="161">
        <f t="shared" si="160"/>
        <v>0</v>
      </c>
      <c r="T452" s="160"/>
      <c r="V452" s="161">
        <f t="shared" si="161"/>
        <v>0</v>
      </c>
    </row>
    <row r="453" spans="1:22" ht="15" hidden="1" customHeight="1">
      <c r="A453" s="153">
        <v>443</v>
      </c>
      <c r="B453" s="153">
        <f t="shared" si="148"/>
        <v>7</v>
      </c>
      <c r="C453" s="154">
        <f t="shared" si="149"/>
        <v>7333214</v>
      </c>
      <c r="F453" s="158" t="s">
        <v>176</v>
      </c>
      <c r="G453" s="158" t="s">
        <v>176</v>
      </c>
      <c r="H453" s="158" t="s">
        <v>176</v>
      </c>
      <c r="I453" s="158" t="s">
        <v>176</v>
      </c>
      <c r="J453" s="158" t="s">
        <v>176</v>
      </c>
      <c r="K453" s="166">
        <v>7333214</v>
      </c>
      <c r="L453" s="158" t="s">
        <v>176</v>
      </c>
      <c r="M453" s="158" t="s">
        <v>176</v>
      </c>
      <c r="N453" s="175"/>
      <c r="O453" s="166" t="s">
        <v>694</v>
      </c>
      <c r="P453" s="160"/>
      <c r="R453" s="161">
        <f t="shared" si="160"/>
        <v>0</v>
      </c>
      <c r="T453" s="160"/>
      <c r="V453" s="161">
        <f t="shared" si="161"/>
        <v>0</v>
      </c>
    </row>
    <row r="454" spans="1:22" ht="15" hidden="1" customHeight="1">
      <c r="A454" s="153">
        <v>444</v>
      </c>
      <c r="B454" s="153">
        <f t="shared" si="148"/>
        <v>7</v>
      </c>
      <c r="C454" s="154">
        <f t="shared" si="149"/>
        <v>7333218</v>
      </c>
      <c r="F454" s="158" t="s">
        <v>176</v>
      </c>
      <c r="G454" s="158" t="s">
        <v>176</v>
      </c>
      <c r="H454" s="158" t="s">
        <v>176</v>
      </c>
      <c r="I454" s="158" t="s">
        <v>176</v>
      </c>
      <c r="J454" s="158" t="s">
        <v>176</v>
      </c>
      <c r="K454" s="166">
        <v>7333218</v>
      </c>
      <c r="L454" s="158" t="s">
        <v>176</v>
      </c>
      <c r="M454" s="158" t="s">
        <v>176</v>
      </c>
      <c r="N454" s="175"/>
      <c r="O454" s="166" t="s">
        <v>695</v>
      </c>
      <c r="P454" s="160"/>
      <c r="R454" s="161">
        <f t="shared" si="160"/>
        <v>0</v>
      </c>
      <c r="T454" s="160"/>
      <c r="V454" s="161">
        <f t="shared" si="161"/>
        <v>0</v>
      </c>
    </row>
    <row r="455" spans="1:22" ht="15" hidden="1" customHeight="1">
      <c r="A455" s="153">
        <v>445</v>
      </c>
      <c r="B455" s="153">
        <f t="shared" si="148"/>
        <v>6</v>
      </c>
      <c r="C455" s="154">
        <f t="shared" si="149"/>
        <v>733322</v>
      </c>
      <c r="F455" s="158" t="s">
        <v>176</v>
      </c>
      <c r="G455" s="158" t="s">
        <v>176</v>
      </c>
      <c r="H455" s="158" t="s">
        <v>176</v>
      </c>
      <c r="I455" s="158" t="s">
        <v>176</v>
      </c>
      <c r="J455" s="165">
        <v>733322</v>
      </c>
      <c r="K455" s="158" t="s">
        <v>176</v>
      </c>
      <c r="L455" s="158" t="s">
        <v>176</v>
      </c>
      <c r="M455" s="158" t="s">
        <v>176</v>
      </c>
      <c r="N455" s="175"/>
      <c r="O455" s="165" t="s">
        <v>696</v>
      </c>
      <c r="P455" s="160"/>
      <c r="R455" s="161">
        <f>P455-R456-R457-R458</f>
        <v>0</v>
      </c>
      <c r="T455" s="160"/>
      <c r="V455" s="161">
        <f>T455+V456+V457+V458</f>
        <v>0</v>
      </c>
    </row>
    <row r="456" spans="1:22" ht="15" hidden="1" customHeight="1">
      <c r="A456" s="153">
        <v>446</v>
      </c>
      <c r="B456" s="153">
        <f t="shared" si="148"/>
        <v>7</v>
      </c>
      <c r="C456" s="154">
        <f t="shared" si="149"/>
        <v>7333221</v>
      </c>
      <c r="F456" s="158" t="s">
        <v>176</v>
      </c>
      <c r="G456" s="158" t="s">
        <v>176</v>
      </c>
      <c r="H456" s="158" t="s">
        <v>176</v>
      </c>
      <c r="I456" s="158" t="s">
        <v>176</v>
      </c>
      <c r="J456" s="158" t="s">
        <v>176</v>
      </c>
      <c r="K456" s="166">
        <v>7333221</v>
      </c>
      <c r="L456" s="158" t="s">
        <v>176</v>
      </c>
      <c r="M456" s="158" t="s">
        <v>176</v>
      </c>
      <c r="N456" s="175"/>
      <c r="O456" s="166" t="s">
        <v>697</v>
      </c>
      <c r="P456" s="160"/>
      <c r="R456" s="161">
        <f t="shared" ref="R456:R458" si="162">P456</f>
        <v>0</v>
      </c>
      <c r="T456" s="160"/>
      <c r="V456" s="161">
        <f t="shared" ref="V456:V458" si="163">T456</f>
        <v>0</v>
      </c>
    </row>
    <row r="457" spans="1:22" ht="15" hidden="1" customHeight="1">
      <c r="A457" s="153">
        <v>447</v>
      </c>
      <c r="B457" s="153">
        <f t="shared" si="148"/>
        <v>7</v>
      </c>
      <c r="C457" s="154">
        <f t="shared" si="149"/>
        <v>7333222</v>
      </c>
      <c r="F457" s="158" t="s">
        <v>176</v>
      </c>
      <c r="G457" s="158" t="s">
        <v>176</v>
      </c>
      <c r="H457" s="158" t="s">
        <v>176</v>
      </c>
      <c r="I457" s="158" t="s">
        <v>176</v>
      </c>
      <c r="J457" s="158" t="s">
        <v>176</v>
      </c>
      <c r="K457" s="166">
        <v>7333222</v>
      </c>
      <c r="L457" s="158" t="s">
        <v>176</v>
      </c>
      <c r="M457" s="158" t="s">
        <v>176</v>
      </c>
      <c r="N457" s="175"/>
      <c r="O457" s="166" t="s">
        <v>698</v>
      </c>
      <c r="P457" s="160"/>
      <c r="R457" s="161">
        <f t="shared" si="162"/>
        <v>0</v>
      </c>
      <c r="T457" s="160"/>
      <c r="V457" s="161">
        <f t="shared" si="163"/>
        <v>0</v>
      </c>
    </row>
    <row r="458" spans="1:22" ht="15" hidden="1" customHeight="1">
      <c r="A458" s="153">
        <v>448</v>
      </c>
      <c r="B458" s="153">
        <f t="shared" si="148"/>
        <v>7</v>
      </c>
      <c r="C458" s="154">
        <f t="shared" si="149"/>
        <v>7333228</v>
      </c>
      <c r="F458" s="158" t="s">
        <v>176</v>
      </c>
      <c r="G458" s="158" t="s">
        <v>176</v>
      </c>
      <c r="H458" s="158" t="s">
        <v>176</v>
      </c>
      <c r="I458" s="158" t="s">
        <v>176</v>
      </c>
      <c r="J458" s="158" t="s">
        <v>176</v>
      </c>
      <c r="K458" s="166">
        <v>7333228</v>
      </c>
      <c r="L458" s="158" t="s">
        <v>176</v>
      </c>
      <c r="M458" s="158" t="s">
        <v>176</v>
      </c>
      <c r="N458" s="175"/>
      <c r="O458" s="166" t="s">
        <v>699</v>
      </c>
      <c r="P458" s="160"/>
      <c r="R458" s="161">
        <f t="shared" si="162"/>
        <v>0</v>
      </c>
      <c r="T458" s="160"/>
      <c r="V458" s="161">
        <f t="shared" si="163"/>
        <v>0</v>
      </c>
    </row>
    <row r="459" spans="1:22" ht="15" hidden="1" customHeight="1">
      <c r="A459" s="153">
        <v>449</v>
      </c>
      <c r="B459" s="153">
        <f t="shared" ref="B459:B522" si="164">LEN(C459)</f>
        <v>6</v>
      </c>
      <c r="C459" s="154">
        <f t="shared" ref="C459:C522" si="165">MAX(F459:M459)</f>
        <v>733328</v>
      </c>
      <c r="F459" s="158" t="s">
        <v>176</v>
      </c>
      <c r="G459" s="158" t="s">
        <v>176</v>
      </c>
      <c r="H459" s="158" t="s">
        <v>176</v>
      </c>
      <c r="I459" s="158" t="s">
        <v>176</v>
      </c>
      <c r="J459" s="165">
        <v>733328</v>
      </c>
      <c r="K459" s="158" t="s">
        <v>176</v>
      </c>
      <c r="L459" s="158" t="s">
        <v>176</v>
      </c>
      <c r="M459" s="158" t="s">
        <v>176</v>
      </c>
      <c r="N459" s="175"/>
      <c r="O459" s="165" t="s">
        <v>700</v>
      </c>
      <c r="P459" s="160"/>
      <c r="R459" s="161">
        <f>P459</f>
        <v>0</v>
      </c>
      <c r="T459" s="160"/>
      <c r="V459" s="161">
        <f>T459</f>
        <v>0</v>
      </c>
    </row>
    <row r="460" spans="1:22" ht="15" hidden="1" customHeight="1">
      <c r="A460" s="153">
        <v>450</v>
      </c>
      <c r="B460" s="153">
        <f t="shared" si="164"/>
        <v>5</v>
      </c>
      <c r="C460" s="154">
        <f t="shared" si="165"/>
        <v>73333</v>
      </c>
      <c r="F460" s="158" t="s">
        <v>176</v>
      </c>
      <c r="G460" s="158" t="s">
        <v>176</v>
      </c>
      <c r="H460" s="158" t="s">
        <v>176</v>
      </c>
      <c r="I460" s="163">
        <v>73333</v>
      </c>
      <c r="J460" s="158" t="s">
        <v>176</v>
      </c>
      <c r="K460" s="158" t="s">
        <v>176</v>
      </c>
      <c r="L460" s="158" t="s">
        <v>176</v>
      </c>
      <c r="M460" s="158" t="s">
        <v>176</v>
      </c>
      <c r="N460" s="175"/>
      <c r="O460" s="163" t="s">
        <v>324</v>
      </c>
      <c r="P460" s="160"/>
      <c r="R460" s="161">
        <f>P460</f>
        <v>0</v>
      </c>
      <c r="T460" s="160"/>
      <c r="V460" s="161">
        <f>T460</f>
        <v>0</v>
      </c>
    </row>
    <row r="461" spans="1:22" ht="15" hidden="1" customHeight="1">
      <c r="A461" s="153">
        <v>451</v>
      </c>
      <c r="B461" s="153">
        <f t="shared" si="164"/>
        <v>5</v>
      </c>
      <c r="C461" s="154">
        <f t="shared" si="165"/>
        <v>73334</v>
      </c>
      <c r="F461" s="158" t="s">
        <v>176</v>
      </c>
      <c r="G461" s="158" t="s">
        <v>176</v>
      </c>
      <c r="H461" s="158" t="s">
        <v>176</v>
      </c>
      <c r="I461" s="163">
        <v>73334</v>
      </c>
      <c r="J461" s="158" t="s">
        <v>176</v>
      </c>
      <c r="K461" s="158" t="s">
        <v>176</v>
      </c>
      <c r="L461" s="158" t="s">
        <v>176</v>
      </c>
      <c r="M461" s="158" t="s">
        <v>176</v>
      </c>
      <c r="N461" s="175"/>
      <c r="O461" s="163" t="s">
        <v>325</v>
      </c>
      <c r="P461" s="160"/>
      <c r="R461" s="161">
        <f>P461-R462-R463-R464</f>
        <v>0</v>
      </c>
      <c r="T461" s="160"/>
      <c r="V461" s="161">
        <f>T461+V462+V463+V464</f>
        <v>0</v>
      </c>
    </row>
    <row r="462" spans="1:22" ht="15" hidden="1" customHeight="1">
      <c r="A462" s="153">
        <v>452</v>
      </c>
      <c r="B462" s="153">
        <f t="shared" si="164"/>
        <v>6</v>
      </c>
      <c r="C462" s="154">
        <f t="shared" si="165"/>
        <v>733341</v>
      </c>
      <c r="F462" s="158" t="s">
        <v>176</v>
      </c>
      <c r="G462" s="158" t="s">
        <v>176</v>
      </c>
      <c r="H462" s="158" t="s">
        <v>176</v>
      </c>
      <c r="I462" s="158" t="s">
        <v>176</v>
      </c>
      <c r="J462" s="165">
        <v>733341</v>
      </c>
      <c r="K462" s="158" t="s">
        <v>176</v>
      </c>
      <c r="L462" s="158" t="s">
        <v>176</v>
      </c>
      <c r="M462" s="158" t="s">
        <v>176</v>
      </c>
      <c r="N462" s="175" t="s">
        <v>1422</v>
      </c>
      <c r="O462" s="165" t="s">
        <v>325</v>
      </c>
      <c r="P462" s="160"/>
      <c r="R462" s="161">
        <f t="shared" ref="R462:R464" si="166">P462</f>
        <v>0</v>
      </c>
      <c r="T462" s="160"/>
      <c r="V462" s="161">
        <f t="shared" ref="V462:V464" si="167">T462</f>
        <v>0</v>
      </c>
    </row>
    <row r="463" spans="1:22" ht="15" hidden="1" customHeight="1">
      <c r="A463" s="153">
        <v>453</v>
      </c>
      <c r="B463" s="153">
        <f t="shared" si="164"/>
        <v>6</v>
      </c>
      <c r="C463" s="154">
        <f t="shared" si="165"/>
        <v>733342</v>
      </c>
      <c r="F463" s="158" t="s">
        <v>176</v>
      </c>
      <c r="G463" s="158" t="s">
        <v>176</v>
      </c>
      <c r="H463" s="158" t="s">
        <v>176</v>
      </c>
      <c r="I463" s="158" t="s">
        <v>176</v>
      </c>
      <c r="J463" s="165">
        <v>733342</v>
      </c>
      <c r="K463" s="158" t="s">
        <v>176</v>
      </c>
      <c r="L463" s="158" t="s">
        <v>176</v>
      </c>
      <c r="M463" s="158" t="s">
        <v>176</v>
      </c>
      <c r="N463" s="175" t="s">
        <v>1422</v>
      </c>
      <c r="O463" s="165" t="s">
        <v>1244</v>
      </c>
      <c r="P463" s="160"/>
      <c r="R463" s="161">
        <f t="shared" si="166"/>
        <v>0</v>
      </c>
      <c r="T463" s="160"/>
      <c r="V463" s="161">
        <f t="shared" si="167"/>
        <v>0</v>
      </c>
    </row>
    <row r="464" spans="1:22" ht="15" hidden="1" customHeight="1">
      <c r="A464" s="153">
        <v>454</v>
      </c>
      <c r="B464" s="153">
        <f t="shared" si="164"/>
        <v>6</v>
      </c>
      <c r="C464" s="154">
        <f t="shared" si="165"/>
        <v>733348</v>
      </c>
      <c r="F464" s="158" t="s">
        <v>176</v>
      </c>
      <c r="G464" s="158" t="s">
        <v>176</v>
      </c>
      <c r="H464" s="158" t="s">
        <v>176</v>
      </c>
      <c r="I464" s="158" t="s">
        <v>176</v>
      </c>
      <c r="J464" s="165">
        <v>733348</v>
      </c>
      <c r="K464" s="158" t="s">
        <v>176</v>
      </c>
      <c r="L464" s="158" t="s">
        <v>176</v>
      </c>
      <c r="M464" s="158" t="s">
        <v>176</v>
      </c>
      <c r="N464" s="175" t="s">
        <v>1422</v>
      </c>
      <c r="O464" s="165" t="s">
        <v>702</v>
      </c>
      <c r="P464" s="160"/>
      <c r="R464" s="161">
        <f t="shared" si="166"/>
        <v>0</v>
      </c>
      <c r="T464" s="160"/>
      <c r="V464" s="161">
        <f t="shared" si="167"/>
        <v>0</v>
      </c>
    </row>
    <row r="465" spans="1:22" ht="15" hidden="1" customHeight="1">
      <c r="A465" s="153">
        <v>455</v>
      </c>
      <c r="B465" s="153">
        <f t="shared" si="164"/>
        <v>5</v>
      </c>
      <c r="C465" s="154">
        <f t="shared" si="165"/>
        <v>73335</v>
      </c>
      <c r="F465" s="158" t="s">
        <v>176</v>
      </c>
      <c r="G465" s="158" t="s">
        <v>176</v>
      </c>
      <c r="H465" s="158" t="s">
        <v>176</v>
      </c>
      <c r="I465" s="163">
        <v>73335</v>
      </c>
      <c r="J465" s="158" t="s">
        <v>176</v>
      </c>
      <c r="K465" s="158" t="s">
        <v>176</v>
      </c>
      <c r="L465" s="158" t="s">
        <v>176</v>
      </c>
      <c r="M465" s="158" t="s">
        <v>176</v>
      </c>
      <c r="N465" s="175"/>
      <c r="O465" s="163" t="s">
        <v>703</v>
      </c>
      <c r="P465" s="160"/>
      <c r="R465" s="161">
        <f>P465</f>
        <v>0</v>
      </c>
      <c r="T465" s="160"/>
      <c r="V465" s="161">
        <f>T465</f>
        <v>0</v>
      </c>
    </row>
    <row r="466" spans="1:22" ht="15" hidden="1" customHeight="1">
      <c r="A466" s="153">
        <v>456</v>
      </c>
      <c r="B466" s="153">
        <f t="shared" si="164"/>
        <v>5</v>
      </c>
      <c r="C466" s="154">
        <f t="shared" si="165"/>
        <v>73336</v>
      </c>
      <c r="F466" s="158" t="s">
        <v>176</v>
      </c>
      <c r="G466" s="158" t="s">
        <v>176</v>
      </c>
      <c r="H466" s="158" t="s">
        <v>176</v>
      </c>
      <c r="I466" s="163">
        <v>73336</v>
      </c>
      <c r="J466" s="158" t="s">
        <v>176</v>
      </c>
      <c r="K466" s="158" t="s">
        <v>176</v>
      </c>
      <c r="L466" s="158" t="s">
        <v>176</v>
      </c>
      <c r="M466" s="158" t="s">
        <v>176</v>
      </c>
      <c r="N466" s="175"/>
      <c r="O466" s="163" t="s">
        <v>704</v>
      </c>
      <c r="P466" s="160"/>
      <c r="R466" s="161">
        <f t="shared" ref="R466:R468" si="168">P466</f>
        <v>0</v>
      </c>
      <c r="T466" s="160"/>
      <c r="V466" s="161">
        <f t="shared" ref="V466:V468" si="169">T466</f>
        <v>0</v>
      </c>
    </row>
    <row r="467" spans="1:22" ht="15" hidden="1" customHeight="1">
      <c r="A467" s="153">
        <v>457</v>
      </c>
      <c r="B467" s="153">
        <f t="shared" si="164"/>
        <v>5</v>
      </c>
      <c r="C467" s="154">
        <f t="shared" si="165"/>
        <v>73337</v>
      </c>
      <c r="F467" s="158" t="s">
        <v>176</v>
      </c>
      <c r="G467" s="158" t="s">
        <v>176</v>
      </c>
      <c r="H467" s="158" t="s">
        <v>176</v>
      </c>
      <c r="I467" s="163">
        <v>73337</v>
      </c>
      <c r="J467" s="158" t="s">
        <v>176</v>
      </c>
      <c r="K467" s="158" t="s">
        <v>176</v>
      </c>
      <c r="L467" s="158" t="s">
        <v>176</v>
      </c>
      <c r="M467" s="158" t="s">
        <v>176</v>
      </c>
      <c r="N467" s="175"/>
      <c r="O467" s="163" t="s">
        <v>232</v>
      </c>
      <c r="P467" s="160"/>
      <c r="R467" s="161">
        <f t="shared" si="168"/>
        <v>0</v>
      </c>
      <c r="T467" s="160"/>
      <c r="V467" s="161">
        <f t="shared" si="169"/>
        <v>0</v>
      </c>
    </row>
    <row r="468" spans="1:22" ht="15" hidden="1" customHeight="1">
      <c r="A468" s="153">
        <v>458</v>
      </c>
      <c r="B468" s="153">
        <f t="shared" si="164"/>
        <v>5</v>
      </c>
      <c r="C468" s="154">
        <f t="shared" si="165"/>
        <v>73338</v>
      </c>
      <c r="F468" s="158" t="s">
        <v>176</v>
      </c>
      <c r="G468" s="158" t="s">
        <v>176</v>
      </c>
      <c r="H468" s="158" t="s">
        <v>176</v>
      </c>
      <c r="I468" s="163">
        <v>73338</v>
      </c>
      <c r="J468" s="158" t="s">
        <v>176</v>
      </c>
      <c r="K468" s="158" t="s">
        <v>176</v>
      </c>
      <c r="L468" s="158" t="s">
        <v>176</v>
      </c>
      <c r="M468" s="158" t="s">
        <v>176</v>
      </c>
      <c r="N468" s="175"/>
      <c r="O468" s="163" t="s">
        <v>329</v>
      </c>
      <c r="P468" s="160"/>
      <c r="R468" s="161">
        <f t="shared" si="168"/>
        <v>0</v>
      </c>
      <c r="T468" s="160"/>
      <c r="V468" s="161">
        <f t="shared" si="169"/>
        <v>0</v>
      </c>
    </row>
    <row r="469" spans="1:22" ht="15" hidden="1" customHeight="1">
      <c r="A469" s="153">
        <v>459</v>
      </c>
      <c r="B469" s="153">
        <f t="shared" si="164"/>
        <v>4</v>
      </c>
      <c r="C469" s="154">
        <f t="shared" si="165"/>
        <v>7334</v>
      </c>
      <c r="F469" s="158" t="s">
        <v>176</v>
      </c>
      <c r="G469" s="158" t="s">
        <v>176</v>
      </c>
      <c r="H469" s="162">
        <v>7334</v>
      </c>
      <c r="I469" s="158" t="s">
        <v>176</v>
      </c>
      <c r="J469" s="158" t="s">
        <v>176</v>
      </c>
      <c r="K469" s="158" t="s">
        <v>176</v>
      </c>
      <c r="L469" s="158" t="s">
        <v>176</v>
      </c>
      <c r="M469" s="158" t="s">
        <v>176</v>
      </c>
      <c r="N469" s="175"/>
      <c r="O469" s="162" t="s">
        <v>705</v>
      </c>
      <c r="P469" s="160"/>
      <c r="R469" s="161">
        <f>P469</f>
        <v>0</v>
      </c>
      <c r="T469" s="160"/>
      <c r="V469" s="161">
        <f>T469</f>
        <v>0</v>
      </c>
    </row>
    <row r="470" spans="1:22" ht="15" hidden="1" customHeight="1">
      <c r="A470" s="153">
        <v>460</v>
      </c>
      <c r="B470" s="153">
        <f t="shared" si="164"/>
        <v>3</v>
      </c>
      <c r="C470" s="154">
        <f t="shared" si="165"/>
        <v>734</v>
      </c>
      <c r="F470" s="158" t="s">
        <v>176</v>
      </c>
      <c r="G470" s="159">
        <v>734</v>
      </c>
      <c r="H470" s="158" t="s">
        <v>176</v>
      </c>
      <c r="I470" s="158" t="s">
        <v>176</v>
      </c>
      <c r="J470" s="158" t="s">
        <v>176</v>
      </c>
      <c r="K470" s="158" t="s">
        <v>176</v>
      </c>
      <c r="L470" s="158" t="s">
        <v>176</v>
      </c>
      <c r="M470" s="158" t="s">
        <v>176</v>
      </c>
      <c r="N470" s="175"/>
      <c r="O470" s="159" t="s">
        <v>1245</v>
      </c>
      <c r="P470" s="160"/>
      <c r="R470" s="161">
        <f>P470-R471-R472-R473-R474-R475</f>
        <v>0</v>
      </c>
      <c r="T470" s="160"/>
      <c r="V470" s="161">
        <f>T470+V471+V472+V473+V474+V475</f>
        <v>0</v>
      </c>
    </row>
    <row r="471" spans="1:22" ht="15" hidden="1" customHeight="1">
      <c r="A471" s="153">
        <v>461</v>
      </c>
      <c r="B471" s="153">
        <f t="shared" si="164"/>
        <v>4</v>
      </c>
      <c r="C471" s="154">
        <f t="shared" si="165"/>
        <v>7341</v>
      </c>
      <c r="F471" s="158" t="s">
        <v>176</v>
      </c>
      <c r="G471" s="158" t="s">
        <v>176</v>
      </c>
      <c r="H471" s="162">
        <v>7341</v>
      </c>
      <c r="I471" s="158" t="s">
        <v>176</v>
      </c>
      <c r="J471" s="158" t="s">
        <v>176</v>
      </c>
      <c r="K471" s="158" t="s">
        <v>176</v>
      </c>
      <c r="L471" s="158" t="s">
        <v>176</v>
      </c>
      <c r="M471" s="158" t="s">
        <v>176</v>
      </c>
      <c r="N471" s="175"/>
      <c r="O471" s="162" t="s">
        <v>707</v>
      </c>
      <c r="P471" s="160"/>
      <c r="R471" s="161">
        <f t="shared" ref="R471:R475" si="170">P471</f>
        <v>0</v>
      </c>
      <c r="T471" s="160"/>
      <c r="V471" s="161">
        <f t="shared" ref="V471:V475" si="171">T471</f>
        <v>0</v>
      </c>
    </row>
    <row r="472" spans="1:22" ht="15" hidden="1" customHeight="1">
      <c r="A472" s="153">
        <v>462</v>
      </c>
      <c r="B472" s="153">
        <f t="shared" si="164"/>
        <v>4</v>
      </c>
      <c r="C472" s="154">
        <f t="shared" si="165"/>
        <v>7342</v>
      </c>
      <c r="F472" s="158" t="s">
        <v>176</v>
      </c>
      <c r="G472" s="158" t="s">
        <v>176</v>
      </c>
      <c r="H472" s="162">
        <v>7342</v>
      </c>
      <c r="I472" s="158" t="s">
        <v>176</v>
      </c>
      <c r="J472" s="158" t="s">
        <v>176</v>
      </c>
      <c r="K472" s="158" t="s">
        <v>176</v>
      </c>
      <c r="L472" s="158" t="s">
        <v>176</v>
      </c>
      <c r="M472" s="158" t="s">
        <v>176</v>
      </c>
      <c r="N472" s="175"/>
      <c r="O472" s="162" t="s">
        <v>708</v>
      </c>
      <c r="P472" s="160"/>
      <c r="R472" s="161">
        <f t="shared" si="170"/>
        <v>0</v>
      </c>
      <c r="T472" s="160"/>
      <c r="V472" s="161">
        <f t="shared" si="171"/>
        <v>0</v>
      </c>
    </row>
    <row r="473" spans="1:22" ht="15" hidden="1" customHeight="1">
      <c r="A473" s="153">
        <v>463</v>
      </c>
      <c r="B473" s="153">
        <f t="shared" si="164"/>
        <v>4</v>
      </c>
      <c r="C473" s="154">
        <f t="shared" si="165"/>
        <v>7343</v>
      </c>
      <c r="F473" s="158" t="s">
        <v>176</v>
      </c>
      <c r="G473" s="158" t="s">
        <v>176</v>
      </c>
      <c r="H473" s="162">
        <v>7343</v>
      </c>
      <c r="I473" s="158" t="s">
        <v>176</v>
      </c>
      <c r="J473" s="158" t="s">
        <v>176</v>
      </c>
      <c r="K473" s="158" t="s">
        <v>176</v>
      </c>
      <c r="L473" s="158" t="s">
        <v>176</v>
      </c>
      <c r="M473" s="158" t="s">
        <v>176</v>
      </c>
      <c r="N473" s="175"/>
      <c r="O473" s="162" t="s">
        <v>709</v>
      </c>
      <c r="P473" s="160"/>
      <c r="R473" s="161">
        <f t="shared" si="170"/>
        <v>0</v>
      </c>
      <c r="T473" s="160"/>
      <c r="V473" s="161">
        <f t="shared" si="171"/>
        <v>0</v>
      </c>
    </row>
    <row r="474" spans="1:22" ht="15" hidden="1" customHeight="1">
      <c r="A474" s="153">
        <v>464</v>
      </c>
      <c r="B474" s="153">
        <f t="shared" si="164"/>
        <v>4</v>
      </c>
      <c r="C474" s="154">
        <f t="shared" si="165"/>
        <v>7344</v>
      </c>
      <c r="F474" s="158" t="s">
        <v>176</v>
      </c>
      <c r="G474" s="158" t="s">
        <v>176</v>
      </c>
      <c r="H474" s="162">
        <v>7344</v>
      </c>
      <c r="I474" s="158" t="s">
        <v>176</v>
      </c>
      <c r="J474" s="158" t="s">
        <v>176</v>
      </c>
      <c r="K474" s="158" t="s">
        <v>176</v>
      </c>
      <c r="L474" s="158" t="s">
        <v>176</v>
      </c>
      <c r="M474" s="158" t="s">
        <v>176</v>
      </c>
      <c r="N474" s="175"/>
      <c r="O474" s="162" t="s">
        <v>710</v>
      </c>
      <c r="P474" s="160"/>
      <c r="R474" s="161">
        <f t="shared" si="170"/>
        <v>0</v>
      </c>
      <c r="T474" s="160"/>
      <c r="V474" s="161">
        <f t="shared" si="171"/>
        <v>0</v>
      </c>
    </row>
    <row r="475" spans="1:22" ht="15" hidden="1" customHeight="1">
      <c r="A475" s="153">
        <v>465</v>
      </c>
      <c r="B475" s="153">
        <f t="shared" si="164"/>
        <v>4</v>
      </c>
      <c r="C475" s="154">
        <f t="shared" si="165"/>
        <v>7345</v>
      </c>
      <c r="F475" s="158" t="s">
        <v>176</v>
      </c>
      <c r="G475" s="158" t="s">
        <v>176</v>
      </c>
      <c r="H475" s="162">
        <v>7345</v>
      </c>
      <c r="I475" s="158" t="s">
        <v>176</v>
      </c>
      <c r="J475" s="158" t="s">
        <v>176</v>
      </c>
      <c r="K475" s="158" t="s">
        <v>176</v>
      </c>
      <c r="L475" s="158" t="s">
        <v>176</v>
      </c>
      <c r="M475" s="158" t="s">
        <v>176</v>
      </c>
      <c r="N475" s="175"/>
      <c r="O475" s="162" t="s">
        <v>711</v>
      </c>
      <c r="P475" s="160"/>
      <c r="R475" s="161">
        <f t="shared" si="170"/>
        <v>0</v>
      </c>
      <c r="T475" s="160"/>
      <c r="V475" s="161">
        <f t="shared" si="171"/>
        <v>0</v>
      </c>
    </row>
    <row r="476" spans="1:22" ht="15" hidden="1" customHeight="1">
      <c r="A476" s="153">
        <v>466</v>
      </c>
      <c r="B476" s="153">
        <f t="shared" si="164"/>
        <v>3</v>
      </c>
      <c r="C476" s="154">
        <f t="shared" si="165"/>
        <v>735</v>
      </c>
      <c r="F476" s="158" t="s">
        <v>176</v>
      </c>
      <c r="G476" s="159">
        <v>735</v>
      </c>
      <c r="H476" s="158" t="s">
        <v>176</v>
      </c>
      <c r="I476" s="158" t="s">
        <v>176</v>
      </c>
      <c r="J476" s="158" t="s">
        <v>176</v>
      </c>
      <c r="K476" s="158" t="s">
        <v>176</v>
      </c>
      <c r="L476" s="158" t="s">
        <v>176</v>
      </c>
      <c r="M476" s="158" t="s">
        <v>176</v>
      </c>
      <c r="N476" s="175"/>
      <c r="O476" s="159" t="s">
        <v>1246</v>
      </c>
      <c r="P476" s="160"/>
      <c r="R476" s="161">
        <f>P476-R477-R478-R479-R480-R481-R482-R483</f>
        <v>0</v>
      </c>
      <c r="T476" s="160"/>
      <c r="V476" s="161">
        <f>T476+V477+V482+V483</f>
        <v>0</v>
      </c>
    </row>
    <row r="477" spans="1:22" ht="15" hidden="1" customHeight="1">
      <c r="A477" s="153">
        <v>467</v>
      </c>
      <c r="B477" s="153">
        <f t="shared" si="164"/>
        <v>4</v>
      </c>
      <c r="C477" s="154">
        <f t="shared" si="165"/>
        <v>7351</v>
      </c>
      <c r="F477" s="158" t="s">
        <v>176</v>
      </c>
      <c r="G477" s="158" t="s">
        <v>176</v>
      </c>
      <c r="H477" s="162">
        <v>7351</v>
      </c>
      <c r="I477" s="158" t="s">
        <v>176</v>
      </c>
      <c r="J477" s="158" t="s">
        <v>176</v>
      </c>
      <c r="K477" s="158" t="s">
        <v>176</v>
      </c>
      <c r="L477" s="158" t="s">
        <v>176</v>
      </c>
      <c r="M477" s="158" t="s">
        <v>176</v>
      </c>
      <c r="N477" s="175"/>
      <c r="O477" s="162" t="s">
        <v>713</v>
      </c>
      <c r="P477" s="160"/>
      <c r="R477" s="161">
        <f>P477-R478-R479-R480-R481</f>
        <v>0</v>
      </c>
      <c r="T477" s="160"/>
      <c r="V477" s="161">
        <f>T477+V478+V479+V480+V481</f>
        <v>0</v>
      </c>
    </row>
    <row r="478" spans="1:22" ht="15" hidden="1" customHeight="1">
      <c r="A478" s="153">
        <v>468</v>
      </c>
      <c r="B478" s="153">
        <f t="shared" si="164"/>
        <v>5</v>
      </c>
      <c r="C478" s="154">
        <f t="shared" si="165"/>
        <v>73511</v>
      </c>
      <c r="F478" s="158" t="s">
        <v>176</v>
      </c>
      <c r="G478" s="158" t="s">
        <v>176</v>
      </c>
      <c r="H478" s="158" t="s">
        <v>176</v>
      </c>
      <c r="I478" s="163">
        <v>73511</v>
      </c>
      <c r="J478" s="158" t="s">
        <v>176</v>
      </c>
      <c r="K478" s="158" t="s">
        <v>176</v>
      </c>
      <c r="L478" s="158" t="s">
        <v>176</v>
      </c>
      <c r="M478" s="158" t="s">
        <v>176</v>
      </c>
      <c r="N478" s="175" t="s">
        <v>1422</v>
      </c>
      <c r="O478" s="163" t="s">
        <v>1247</v>
      </c>
      <c r="P478" s="160"/>
      <c r="R478" s="161">
        <f t="shared" ref="R478:R481" si="172">P478</f>
        <v>0</v>
      </c>
      <c r="T478" s="160"/>
      <c r="V478" s="161">
        <f t="shared" ref="V478:V481" si="173">T478</f>
        <v>0</v>
      </c>
    </row>
    <row r="479" spans="1:22" ht="15" hidden="1" customHeight="1">
      <c r="A479" s="153">
        <v>469</v>
      </c>
      <c r="B479" s="153">
        <f t="shared" si="164"/>
        <v>5</v>
      </c>
      <c r="C479" s="154">
        <f t="shared" si="165"/>
        <v>73512</v>
      </c>
      <c r="F479" s="158" t="s">
        <v>176</v>
      </c>
      <c r="G479" s="158" t="s">
        <v>176</v>
      </c>
      <c r="H479" s="158" t="s">
        <v>176</v>
      </c>
      <c r="I479" s="163">
        <v>73512</v>
      </c>
      <c r="J479" s="158" t="s">
        <v>176</v>
      </c>
      <c r="K479" s="158" t="s">
        <v>176</v>
      </c>
      <c r="L479" s="158" t="s">
        <v>176</v>
      </c>
      <c r="M479" s="158" t="s">
        <v>176</v>
      </c>
      <c r="N479" s="175" t="s">
        <v>1422</v>
      </c>
      <c r="O479" s="163" t="s">
        <v>1248</v>
      </c>
      <c r="P479" s="160"/>
      <c r="R479" s="161">
        <f t="shared" si="172"/>
        <v>0</v>
      </c>
      <c r="T479" s="160"/>
      <c r="V479" s="161">
        <f t="shared" si="173"/>
        <v>0</v>
      </c>
    </row>
    <row r="480" spans="1:22" ht="15" hidden="1" customHeight="1">
      <c r="A480" s="153">
        <v>470</v>
      </c>
      <c r="B480" s="153">
        <f t="shared" si="164"/>
        <v>5</v>
      </c>
      <c r="C480" s="154">
        <f t="shared" si="165"/>
        <v>73513</v>
      </c>
      <c r="F480" s="158" t="s">
        <v>176</v>
      </c>
      <c r="G480" s="158" t="s">
        <v>176</v>
      </c>
      <c r="H480" s="158" t="s">
        <v>176</v>
      </c>
      <c r="I480" s="163">
        <v>73513</v>
      </c>
      <c r="J480" s="158" t="s">
        <v>176</v>
      </c>
      <c r="K480" s="158" t="s">
        <v>176</v>
      </c>
      <c r="L480" s="158" t="s">
        <v>176</v>
      </c>
      <c r="M480" s="158" t="s">
        <v>176</v>
      </c>
      <c r="N480" s="175" t="s">
        <v>1422</v>
      </c>
      <c r="O480" s="163" t="s">
        <v>1249</v>
      </c>
      <c r="P480" s="160"/>
      <c r="R480" s="161">
        <f t="shared" si="172"/>
        <v>0</v>
      </c>
      <c r="T480" s="160"/>
      <c r="V480" s="161">
        <f t="shared" si="173"/>
        <v>0</v>
      </c>
    </row>
    <row r="481" spans="1:22" ht="15" hidden="1" customHeight="1">
      <c r="A481" s="153">
        <v>471</v>
      </c>
      <c r="B481" s="153">
        <f t="shared" si="164"/>
        <v>5</v>
      </c>
      <c r="C481" s="154">
        <f t="shared" si="165"/>
        <v>73518</v>
      </c>
      <c r="F481" s="158" t="s">
        <v>176</v>
      </c>
      <c r="G481" s="158" t="s">
        <v>176</v>
      </c>
      <c r="H481" s="158" t="s">
        <v>176</v>
      </c>
      <c r="I481" s="163">
        <v>73518</v>
      </c>
      <c r="J481" s="158" t="s">
        <v>176</v>
      </c>
      <c r="K481" s="158" t="s">
        <v>176</v>
      </c>
      <c r="L481" s="158" t="s">
        <v>176</v>
      </c>
      <c r="M481" s="158" t="s">
        <v>176</v>
      </c>
      <c r="N481" s="175" t="s">
        <v>1422</v>
      </c>
      <c r="O481" s="163" t="s">
        <v>1250</v>
      </c>
      <c r="P481" s="160"/>
      <c r="R481" s="161">
        <f t="shared" si="172"/>
        <v>0</v>
      </c>
      <c r="T481" s="160"/>
      <c r="V481" s="161">
        <f t="shared" si="173"/>
        <v>0</v>
      </c>
    </row>
    <row r="482" spans="1:22" ht="15" hidden="1" customHeight="1">
      <c r="A482" s="153">
        <v>472</v>
      </c>
      <c r="B482" s="153">
        <f t="shared" si="164"/>
        <v>4</v>
      </c>
      <c r="C482" s="154">
        <f t="shared" si="165"/>
        <v>7352</v>
      </c>
      <c r="F482" s="158" t="s">
        <v>176</v>
      </c>
      <c r="G482" s="158" t="s">
        <v>176</v>
      </c>
      <c r="H482" s="162">
        <v>7352</v>
      </c>
      <c r="I482" s="158" t="s">
        <v>176</v>
      </c>
      <c r="J482" s="158" t="s">
        <v>176</v>
      </c>
      <c r="K482" s="158" t="s">
        <v>176</v>
      </c>
      <c r="L482" s="158" t="s">
        <v>176</v>
      </c>
      <c r="M482" s="158" t="s">
        <v>176</v>
      </c>
      <c r="N482" s="175"/>
      <c r="O482" s="162" t="s">
        <v>718</v>
      </c>
      <c r="P482" s="160"/>
      <c r="R482" s="161">
        <f>P482</f>
        <v>0</v>
      </c>
      <c r="T482" s="160"/>
      <c r="V482" s="161">
        <f>T482</f>
        <v>0</v>
      </c>
    </row>
    <row r="483" spans="1:22" ht="15" hidden="1" customHeight="1">
      <c r="A483" s="153">
        <v>473</v>
      </c>
      <c r="B483" s="153">
        <f t="shared" si="164"/>
        <v>4</v>
      </c>
      <c r="C483" s="154">
        <f t="shared" si="165"/>
        <v>7353</v>
      </c>
      <c r="F483" s="158" t="s">
        <v>176</v>
      </c>
      <c r="G483" s="158" t="s">
        <v>176</v>
      </c>
      <c r="H483" s="162">
        <v>7353</v>
      </c>
      <c r="I483" s="158" t="s">
        <v>176</v>
      </c>
      <c r="J483" s="158" t="s">
        <v>176</v>
      </c>
      <c r="K483" s="158" t="s">
        <v>176</v>
      </c>
      <c r="L483" s="158" t="s">
        <v>176</v>
      </c>
      <c r="M483" s="158" t="s">
        <v>176</v>
      </c>
      <c r="N483" s="175"/>
      <c r="O483" s="162" t="s">
        <v>719</v>
      </c>
      <c r="P483" s="160"/>
      <c r="R483" s="161">
        <f>P483</f>
        <v>0</v>
      </c>
      <c r="T483" s="160"/>
      <c r="V483" s="161">
        <f>T483</f>
        <v>0</v>
      </c>
    </row>
    <row r="484" spans="1:22" ht="15" hidden="1" customHeight="1">
      <c r="A484" s="153">
        <v>474</v>
      </c>
      <c r="B484" s="153">
        <f t="shared" si="164"/>
        <v>2</v>
      </c>
      <c r="C484" s="154">
        <f t="shared" si="165"/>
        <v>74</v>
      </c>
      <c r="F484" s="155">
        <v>74</v>
      </c>
      <c r="G484" s="155" t="s">
        <v>176</v>
      </c>
      <c r="H484" s="155" t="s">
        <v>176</v>
      </c>
      <c r="I484" s="155" t="s">
        <v>176</v>
      </c>
      <c r="J484" s="155" t="s">
        <v>176</v>
      </c>
      <c r="K484" s="155" t="s">
        <v>176</v>
      </c>
      <c r="L484" s="155" t="s">
        <v>176</v>
      </c>
      <c r="M484" s="155" t="s">
        <v>176</v>
      </c>
      <c r="N484" s="174"/>
      <c r="O484" s="155" t="s">
        <v>1251</v>
      </c>
      <c r="P484" s="156"/>
      <c r="R484" s="157"/>
      <c r="S484" s="153" t="s">
        <v>176</v>
      </c>
      <c r="T484" s="157"/>
      <c r="V484" s="157"/>
    </row>
    <row r="485" spans="1:22" ht="15" hidden="1" customHeight="1">
      <c r="A485" s="153">
        <v>475</v>
      </c>
      <c r="B485" s="153">
        <f t="shared" si="164"/>
        <v>3</v>
      </c>
      <c r="C485" s="154">
        <f t="shared" si="165"/>
        <v>741</v>
      </c>
      <c r="F485" s="158" t="s">
        <v>176</v>
      </c>
      <c r="G485" s="159">
        <v>741</v>
      </c>
      <c r="H485" s="158" t="s">
        <v>176</v>
      </c>
      <c r="I485" s="158" t="s">
        <v>176</v>
      </c>
      <c r="J485" s="158" t="s">
        <v>176</v>
      </c>
      <c r="K485" s="158" t="s">
        <v>176</v>
      </c>
      <c r="L485" s="158" t="s">
        <v>176</v>
      </c>
      <c r="M485" s="158" t="s">
        <v>176</v>
      </c>
      <c r="N485" s="175"/>
      <c r="O485" s="159" t="s">
        <v>721</v>
      </c>
      <c r="P485" s="160"/>
      <c r="R485" s="161">
        <f>P485-R486-R487-R488-R489-R490-R491-R492-R493-R494-R495-R496-R497</f>
        <v>0</v>
      </c>
      <c r="T485" s="160"/>
      <c r="V485" s="161">
        <f>T485+V486+V492+V493+V494+V495</f>
        <v>0</v>
      </c>
    </row>
    <row r="486" spans="1:22" ht="15" hidden="1" customHeight="1">
      <c r="A486" s="153">
        <v>476</v>
      </c>
      <c r="B486" s="153">
        <f t="shared" si="164"/>
        <v>4</v>
      </c>
      <c r="C486" s="154">
        <f t="shared" si="165"/>
        <v>7411</v>
      </c>
      <c r="F486" s="158" t="s">
        <v>176</v>
      </c>
      <c r="G486" s="158" t="s">
        <v>176</v>
      </c>
      <c r="H486" s="162">
        <v>7411</v>
      </c>
      <c r="I486" s="158" t="s">
        <v>176</v>
      </c>
      <c r="J486" s="158" t="s">
        <v>176</v>
      </c>
      <c r="K486" s="158" t="s">
        <v>176</v>
      </c>
      <c r="L486" s="158" t="s">
        <v>176</v>
      </c>
      <c r="M486" s="158" t="s">
        <v>176</v>
      </c>
      <c r="N486" s="175"/>
      <c r="O486" s="162" t="s">
        <v>722</v>
      </c>
      <c r="P486" s="160"/>
      <c r="R486" s="161">
        <f>P486-R487-R488-R489-R490-R491</f>
        <v>0</v>
      </c>
      <c r="T486" s="160"/>
      <c r="V486" s="161">
        <f>T486+V487+V488+V489+V490+V491</f>
        <v>0</v>
      </c>
    </row>
    <row r="487" spans="1:22" ht="15" hidden="1" customHeight="1">
      <c r="A487" s="153">
        <v>477</v>
      </c>
      <c r="B487" s="153">
        <f t="shared" si="164"/>
        <v>5</v>
      </c>
      <c r="C487" s="154">
        <f t="shared" si="165"/>
        <v>74111</v>
      </c>
      <c r="F487" s="158" t="s">
        <v>176</v>
      </c>
      <c r="G487" s="158" t="s">
        <v>176</v>
      </c>
      <c r="H487" s="158" t="s">
        <v>176</v>
      </c>
      <c r="I487" s="163">
        <v>74111</v>
      </c>
      <c r="J487" s="158" t="s">
        <v>176</v>
      </c>
      <c r="K487" s="158" t="s">
        <v>176</v>
      </c>
      <c r="L487" s="158" t="s">
        <v>176</v>
      </c>
      <c r="M487" s="158" t="s">
        <v>176</v>
      </c>
      <c r="N487" s="175" t="s">
        <v>1422</v>
      </c>
      <c r="O487" s="163" t="s">
        <v>1252</v>
      </c>
      <c r="P487" s="160"/>
      <c r="R487" s="161">
        <f t="shared" ref="R487:R491" si="174">P487</f>
        <v>0</v>
      </c>
      <c r="T487" s="160"/>
      <c r="V487" s="161">
        <f t="shared" ref="V487:V491" si="175">T487</f>
        <v>0</v>
      </c>
    </row>
    <row r="488" spans="1:22" ht="15" hidden="1" customHeight="1">
      <c r="A488" s="153">
        <v>478</v>
      </c>
      <c r="B488" s="153">
        <f t="shared" si="164"/>
        <v>5</v>
      </c>
      <c r="C488" s="154">
        <f t="shared" si="165"/>
        <v>74112</v>
      </c>
      <c r="F488" s="158" t="s">
        <v>176</v>
      </c>
      <c r="G488" s="158" t="s">
        <v>176</v>
      </c>
      <c r="H488" s="158" t="s">
        <v>176</v>
      </c>
      <c r="I488" s="163">
        <v>74112</v>
      </c>
      <c r="J488" s="158" t="s">
        <v>176</v>
      </c>
      <c r="K488" s="158" t="s">
        <v>176</v>
      </c>
      <c r="L488" s="158" t="s">
        <v>176</v>
      </c>
      <c r="M488" s="158" t="s">
        <v>176</v>
      </c>
      <c r="N488" s="175" t="s">
        <v>1422</v>
      </c>
      <c r="O488" s="163" t="s">
        <v>1253</v>
      </c>
      <c r="P488" s="160"/>
      <c r="R488" s="161">
        <f t="shared" si="174"/>
        <v>0</v>
      </c>
      <c r="T488" s="160"/>
      <c r="V488" s="161">
        <f t="shared" si="175"/>
        <v>0</v>
      </c>
    </row>
    <row r="489" spans="1:22" ht="15" hidden="1" customHeight="1">
      <c r="A489" s="153">
        <v>479</v>
      </c>
      <c r="B489" s="153">
        <f t="shared" si="164"/>
        <v>5</v>
      </c>
      <c r="C489" s="154">
        <f t="shared" si="165"/>
        <v>74113</v>
      </c>
      <c r="F489" s="158" t="s">
        <v>176</v>
      </c>
      <c r="G489" s="158" t="s">
        <v>176</v>
      </c>
      <c r="H489" s="158" t="s">
        <v>176</v>
      </c>
      <c r="I489" s="163">
        <v>74113</v>
      </c>
      <c r="J489" s="158" t="s">
        <v>176</v>
      </c>
      <c r="K489" s="158" t="s">
        <v>176</v>
      </c>
      <c r="L489" s="158" t="s">
        <v>176</v>
      </c>
      <c r="M489" s="158" t="s">
        <v>176</v>
      </c>
      <c r="N489" s="175" t="s">
        <v>1422</v>
      </c>
      <c r="O489" s="163" t="s">
        <v>1254</v>
      </c>
      <c r="P489" s="160"/>
      <c r="R489" s="161">
        <f t="shared" si="174"/>
        <v>0</v>
      </c>
      <c r="T489" s="160"/>
      <c r="V489" s="161">
        <f t="shared" si="175"/>
        <v>0</v>
      </c>
    </row>
    <row r="490" spans="1:22" ht="15" hidden="1" customHeight="1">
      <c r="A490" s="153">
        <v>480</v>
      </c>
      <c r="B490" s="153">
        <f t="shared" si="164"/>
        <v>5</v>
      </c>
      <c r="C490" s="154">
        <f t="shared" si="165"/>
        <v>74114</v>
      </c>
      <c r="F490" s="158" t="s">
        <v>176</v>
      </c>
      <c r="G490" s="158" t="s">
        <v>176</v>
      </c>
      <c r="H490" s="158" t="s">
        <v>176</v>
      </c>
      <c r="I490" s="163">
        <v>74114</v>
      </c>
      <c r="J490" s="158" t="s">
        <v>176</v>
      </c>
      <c r="K490" s="158" t="s">
        <v>176</v>
      </c>
      <c r="L490" s="158" t="s">
        <v>176</v>
      </c>
      <c r="M490" s="158" t="s">
        <v>176</v>
      </c>
      <c r="N490" s="175" t="s">
        <v>1422</v>
      </c>
      <c r="O490" s="163" t="s">
        <v>1255</v>
      </c>
      <c r="P490" s="160"/>
      <c r="R490" s="161">
        <f t="shared" si="174"/>
        <v>0</v>
      </c>
      <c r="T490" s="160"/>
      <c r="V490" s="161">
        <f t="shared" si="175"/>
        <v>0</v>
      </c>
    </row>
    <row r="491" spans="1:22" ht="15" hidden="1" customHeight="1">
      <c r="A491" s="153">
        <v>481</v>
      </c>
      <c r="B491" s="153">
        <f t="shared" si="164"/>
        <v>5</v>
      </c>
      <c r="C491" s="154">
        <f t="shared" si="165"/>
        <v>74118</v>
      </c>
      <c r="F491" s="158" t="s">
        <v>176</v>
      </c>
      <c r="G491" s="158" t="s">
        <v>176</v>
      </c>
      <c r="H491" s="158" t="s">
        <v>176</v>
      </c>
      <c r="I491" s="163">
        <v>74118</v>
      </c>
      <c r="J491" s="158" t="s">
        <v>176</v>
      </c>
      <c r="K491" s="158" t="s">
        <v>176</v>
      </c>
      <c r="L491" s="158" t="s">
        <v>176</v>
      </c>
      <c r="M491" s="158" t="s">
        <v>176</v>
      </c>
      <c r="N491" s="175" t="s">
        <v>1422</v>
      </c>
      <c r="O491" s="163" t="s">
        <v>1256</v>
      </c>
      <c r="P491" s="160"/>
      <c r="R491" s="161">
        <f t="shared" si="174"/>
        <v>0</v>
      </c>
      <c r="T491" s="160"/>
      <c r="V491" s="161">
        <f t="shared" si="175"/>
        <v>0</v>
      </c>
    </row>
    <row r="492" spans="1:22" ht="15" hidden="1" customHeight="1">
      <c r="A492" s="153">
        <v>482</v>
      </c>
      <c r="B492" s="153">
        <f t="shared" si="164"/>
        <v>4</v>
      </c>
      <c r="C492" s="154">
        <f t="shared" si="165"/>
        <v>7412</v>
      </c>
      <c r="F492" s="158" t="s">
        <v>176</v>
      </c>
      <c r="G492" s="158" t="s">
        <v>176</v>
      </c>
      <c r="H492" s="162">
        <v>7412</v>
      </c>
      <c r="I492" s="158" t="s">
        <v>176</v>
      </c>
      <c r="J492" s="158" t="s">
        <v>176</v>
      </c>
      <c r="K492" s="158" t="s">
        <v>176</v>
      </c>
      <c r="L492" s="158" t="s">
        <v>176</v>
      </c>
      <c r="M492" s="158" t="s">
        <v>176</v>
      </c>
      <c r="N492" s="175"/>
      <c r="O492" s="162" t="s">
        <v>723</v>
      </c>
      <c r="P492" s="160"/>
      <c r="R492" s="161">
        <f>P492</f>
        <v>0</v>
      </c>
      <c r="T492" s="160"/>
      <c r="V492" s="161">
        <f>T492</f>
        <v>0</v>
      </c>
    </row>
    <row r="493" spans="1:22" ht="15" hidden="1" customHeight="1">
      <c r="A493" s="153">
        <v>483</v>
      </c>
      <c r="B493" s="153">
        <f t="shared" si="164"/>
        <v>4</v>
      </c>
      <c r="C493" s="154">
        <f t="shared" si="165"/>
        <v>7413</v>
      </c>
      <c r="F493" s="158" t="s">
        <v>176</v>
      </c>
      <c r="G493" s="158" t="s">
        <v>176</v>
      </c>
      <c r="H493" s="162">
        <v>7413</v>
      </c>
      <c r="I493" s="158" t="s">
        <v>176</v>
      </c>
      <c r="J493" s="158" t="s">
        <v>176</v>
      </c>
      <c r="K493" s="158" t="s">
        <v>176</v>
      </c>
      <c r="L493" s="158" t="s">
        <v>176</v>
      </c>
      <c r="M493" s="158" t="s">
        <v>176</v>
      </c>
      <c r="N493" s="175"/>
      <c r="O493" s="162" t="s">
        <v>1237</v>
      </c>
      <c r="P493" s="160"/>
      <c r="R493" s="161">
        <f t="shared" ref="R493:R494" si="176">P493</f>
        <v>0</v>
      </c>
      <c r="T493" s="160"/>
      <c r="V493" s="161">
        <f t="shared" ref="V493:V494" si="177">T493</f>
        <v>0</v>
      </c>
    </row>
    <row r="494" spans="1:22" ht="15" hidden="1" customHeight="1">
      <c r="A494" s="153">
        <v>484</v>
      </c>
      <c r="B494" s="153">
        <f t="shared" si="164"/>
        <v>4</v>
      </c>
      <c r="C494" s="154">
        <f t="shared" si="165"/>
        <v>7414</v>
      </c>
      <c r="F494" s="158" t="s">
        <v>176</v>
      </c>
      <c r="G494" s="158" t="s">
        <v>176</v>
      </c>
      <c r="H494" s="162">
        <v>7414</v>
      </c>
      <c r="I494" s="158" t="s">
        <v>176</v>
      </c>
      <c r="J494" s="158" t="s">
        <v>176</v>
      </c>
      <c r="K494" s="158" t="s">
        <v>176</v>
      </c>
      <c r="L494" s="158" t="s">
        <v>176</v>
      </c>
      <c r="M494" s="158" t="s">
        <v>176</v>
      </c>
      <c r="N494" s="175"/>
      <c r="O494" s="162" t="s">
        <v>725</v>
      </c>
      <c r="P494" s="160"/>
      <c r="R494" s="161">
        <f t="shared" si="176"/>
        <v>0</v>
      </c>
      <c r="T494" s="160"/>
      <c r="V494" s="161">
        <f t="shared" si="177"/>
        <v>0</v>
      </c>
    </row>
    <row r="495" spans="1:22" ht="15" hidden="1" customHeight="1">
      <c r="A495" s="153">
        <v>485</v>
      </c>
      <c r="B495" s="153">
        <f t="shared" si="164"/>
        <v>4</v>
      </c>
      <c r="C495" s="154">
        <f t="shared" si="165"/>
        <v>7415</v>
      </c>
      <c r="F495" s="158" t="s">
        <v>176</v>
      </c>
      <c r="G495" s="158" t="s">
        <v>176</v>
      </c>
      <c r="H495" s="162">
        <v>7415</v>
      </c>
      <c r="I495" s="158" t="s">
        <v>176</v>
      </c>
      <c r="J495" s="158" t="s">
        <v>176</v>
      </c>
      <c r="K495" s="158" t="s">
        <v>176</v>
      </c>
      <c r="L495" s="158" t="s">
        <v>176</v>
      </c>
      <c r="M495" s="158" t="s">
        <v>176</v>
      </c>
      <c r="N495" s="175"/>
      <c r="O495" s="162" t="s">
        <v>726</v>
      </c>
      <c r="P495" s="160"/>
      <c r="R495" s="161">
        <f>P495-R496-R497</f>
        <v>0</v>
      </c>
      <c r="T495" s="160"/>
      <c r="V495" s="161">
        <f>T495+V496+V497</f>
        <v>0</v>
      </c>
    </row>
    <row r="496" spans="1:22" ht="15" hidden="1" customHeight="1">
      <c r="A496" s="153">
        <v>486</v>
      </c>
      <c r="B496" s="153">
        <f t="shared" si="164"/>
        <v>5</v>
      </c>
      <c r="C496" s="154">
        <f t="shared" si="165"/>
        <v>74151</v>
      </c>
      <c r="F496" s="158" t="s">
        <v>176</v>
      </c>
      <c r="G496" s="158" t="s">
        <v>176</v>
      </c>
      <c r="H496" s="158" t="s">
        <v>176</v>
      </c>
      <c r="I496" s="163">
        <v>74151</v>
      </c>
      <c r="J496" s="158" t="s">
        <v>176</v>
      </c>
      <c r="K496" s="158" t="s">
        <v>176</v>
      </c>
      <c r="L496" s="158" t="s">
        <v>176</v>
      </c>
      <c r="M496" s="158" t="s">
        <v>176</v>
      </c>
      <c r="N496" s="175" t="s">
        <v>1422</v>
      </c>
      <c r="O496" s="163" t="s">
        <v>727</v>
      </c>
      <c r="P496" s="160"/>
      <c r="R496" s="161">
        <f t="shared" ref="R496:R497" si="178">P496</f>
        <v>0</v>
      </c>
      <c r="T496" s="160"/>
      <c r="V496" s="161">
        <f t="shared" ref="V496:V497" si="179">T496</f>
        <v>0</v>
      </c>
    </row>
    <row r="497" spans="1:22" ht="15" hidden="1" customHeight="1">
      <c r="A497" s="153">
        <v>487</v>
      </c>
      <c r="B497" s="153">
        <f t="shared" si="164"/>
        <v>5</v>
      </c>
      <c r="C497" s="154">
        <f t="shared" si="165"/>
        <v>74158</v>
      </c>
      <c r="F497" s="158" t="s">
        <v>176</v>
      </c>
      <c r="G497" s="158" t="s">
        <v>176</v>
      </c>
      <c r="H497" s="158" t="s">
        <v>176</v>
      </c>
      <c r="I497" s="163">
        <v>74158</v>
      </c>
      <c r="J497" s="158" t="s">
        <v>176</v>
      </c>
      <c r="K497" s="158" t="s">
        <v>176</v>
      </c>
      <c r="L497" s="158" t="s">
        <v>176</v>
      </c>
      <c r="M497" s="158" t="s">
        <v>176</v>
      </c>
      <c r="N497" s="175" t="s">
        <v>1422</v>
      </c>
      <c r="O497" s="163" t="s">
        <v>730</v>
      </c>
      <c r="P497" s="160"/>
      <c r="R497" s="161">
        <f t="shared" si="178"/>
        <v>0</v>
      </c>
      <c r="T497" s="160"/>
      <c r="V497" s="161">
        <f t="shared" si="179"/>
        <v>0</v>
      </c>
    </row>
    <row r="498" spans="1:22" ht="15" hidden="1" customHeight="1">
      <c r="A498" s="153">
        <v>488</v>
      </c>
      <c r="B498" s="153">
        <f t="shared" si="164"/>
        <v>3</v>
      </c>
      <c r="C498" s="154">
        <f t="shared" si="165"/>
        <v>742</v>
      </c>
      <c r="F498" s="158" t="s">
        <v>176</v>
      </c>
      <c r="G498" s="159">
        <v>742</v>
      </c>
      <c r="H498" s="158" t="s">
        <v>176</v>
      </c>
      <c r="I498" s="158" t="s">
        <v>176</v>
      </c>
      <c r="J498" s="158" t="s">
        <v>176</v>
      </c>
      <c r="K498" s="158" t="s">
        <v>176</v>
      </c>
      <c r="L498" s="158" t="s">
        <v>176</v>
      </c>
      <c r="M498" s="158" t="s">
        <v>176</v>
      </c>
      <c r="N498" s="175"/>
      <c r="O498" s="159" t="s">
        <v>1257</v>
      </c>
      <c r="P498" s="160"/>
      <c r="R498" s="161">
        <f>P498</f>
        <v>0</v>
      </c>
      <c r="T498" s="160"/>
      <c r="V498" s="161">
        <f>T498</f>
        <v>0</v>
      </c>
    </row>
    <row r="499" spans="1:22" ht="15" hidden="1" customHeight="1">
      <c r="A499" s="153">
        <v>489</v>
      </c>
      <c r="B499" s="153">
        <f t="shared" si="164"/>
        <v>3</v>
      </c>
      <c r="C499" s="154">
        <f t="shared" si="165"/>
        <v>743</v>
      </c>
      <c r="F499" s="158" t="s">
        <v>176</v>
      </c>
      <c r="G499" s="159">
        <v>743</v>
      </c>
      <c r="H499" s="158" t="s">
        <v>176</v>
      </c>
      <c r="I499" s="158" t="s">
        <v>176</v>
      </c>
      <c r="J499" s="158" t="s">
        <v>176</v>
      </c>
      <c r="K499" s="158" t="s">
        <v>176</v>
      </c>
      <c r="L499" s="158" t="s">
        <v>176</v>
      </c>
      <c r="M499" s="158" t="s">
        <v>176</v>
      </c>
      <c r="N499" s="175"/>
      <c r="O499" s="159" t="s">
        <v>1258</v>
      </c>
      <c r="P499" s="160"/>
      <c r="R499" s="161">
        <f>P499</f>
        <v>0</v>
      </c>
      <c r="T499" s="160"/>
      <c r="V499" s="161">
        <f>T499</f>
        <v>0</v>
      </c>
    </row>
    <row r="500" spans="1:22" ht="15" hidden="1" customHeight="1">
      <c r="A500" s="153">
        <v>490</v>
      </c>
      <c r="B500" s="153">
        <f t="shared" si="164"/>
        <v>3</v>
      </c>
      <c r="C500" s="154">
        <f t="shared" si="165"/>
        <v>744</v>
      </c>
      <c r="F500" s="158" t="s">
        <v>176</v>
      </c>
      <c r="G500" s="159">
        <v>744</v>
      </c>
      <c r="H500" s="158" t="s">
        <v>176</v>
      </c>
      <c r="I500" s="158" t="s">
        <v>176</v>
      </c>
      <c r="J500" s="158" t="s">
        <v>176</v>
      </c>
      <c r="K500" s="158" t="s">
        <v>176</v>
      </c>
      <c r="L500" s="158" t="s">
        <v>176</v>
      </c>
      <c r="M500" s="158" t="s">
        <v>176</v>
      </c>
      <c r="N500" s="175"/>
      <c r="O500" s="159" t="s">
        <v>1259</v>
      </c>
      <c r="P500" s="160"/>
      <c r="R500" s="161">
        <f>P500-SUM(R501:R531)</f>
        <v>0</v>
      </c>
      <c r="T500" s="160"/>
      <c r="V500" s="161">
        <f>T500+V501+V507+V508+V509+V515+V522+V527+V531</f>
        <v>0</v>
      </c>
    </row>
    <row r="501" spans="1:22" ht="15" hidden="1" customHeight="1">
      <c r="A501" s="153">
        <v>491</v>
      </c>
      <c r="B501" s="153">
        <f t="shared" si="164"/>
        <v>4</v>
      </c>
      <c r="C501" s="154">
        <f t="shared" si="165"/>
        <v>7441</v>
      </c>
      <c r="F501" s="158" t="s">
        <v>176</v>
      </c>
      <c r="G501" s="158" t="s">
        <v>176</v>
      </c>
      <c r="H501" s="162">
        <v>7441</v>
      </c>
      <c r="I501" s="158" t="s">
        <v>176</v>
      </c>
      <c r="J501" s="158" t="s">
        <v>176</v>
      </c>
      <c r="K501" s="158" t="s">
        <v>176</v>
      </c>
      <c r="L501" s="158" t="s">
        <v>176</v>
      </c>
      <c r="M501" s="158" t="s">
        <v>176</v>
      </c>
      <c r="N501" s="175"/>
      <c r="O501" s="162" t="s">
        <v>1260</v>
      </c>
      <c r="P501" s="160"/>
      <c r="R501" s="161">
        <f>P501-R502-R503-R504-R505-R506</f>
        <v>0</v>
      </c>
      <c r="T501" s="160"/>
      <c r="V501" s="161">
        <f>T501+V502+V505+V506</f>
        <v>0</v>
      </c>
    </row>
    <row r="502" spans="1:22" ht="15" hidden="1" customHeight="1">
      <c r="A502" s="153">
        <v>492</v>
      </c>
      <c r="B502" s="153">
        <f t="shared" si="164"/>
        <v>5</v>
      </c>
      <c r="C502" s="154">
        <f t="shared" si="165"/>
        <v>74411</v>
      </c>
      <c r="F502" s="158" t="s">
        <v>176</v>
      </c>
      <c r="G502" s="158" t="s">
        <v>176</v>
      </c>
      <c r="H502" s="158" t="s">
        <v>176</v>
      </c>
      <c r="I502" s="163">
        <v>74411</v>
      </c>
      <c r="J502" s="158" t="s">
        <v>176</v>
      </c>
      <c r="K502" s="158" t="s">
        <v>176</v>
      </c>
      <c r="L502" s="158" t="s">
        <v>176</v>
      </c>
      <c r="M502" s="158" t="s">
        <v>176</v>
      </c>
      <c r="N502" s="175" t="s">
        <v>1422</v>
      </c>
      <c r="O502" s="163" t="s">
        <v>1261</v>
      </c>
      <c r="P502" s="160"/>
      <c r="R502" s="161">
        <f>P502-R503-R504</f>
        <v>0</v>
      </c>
      <c r="T502" s="160"/>
      <c r="V502" s="161">
        <f>T502+V503+V504</f>
        <v>0</v>
      </c>
    </row>
    <row r="503" spans="1:22" ht="15" hidden="1" customHeight="1">
      <c r="A503" s="153">
        <v>493</v>
      </c>
      <c r="B503" s="153">
        <f t="shared" si="164"/>
        <v>6</v>
      </c>
      <c r="C503" s="154">
        <f t="shared" si="165"/>
        <v>744111</v>
      </c>
      <c r="F503" s="158" t="s">
        <v>176</v>
      </c>
      <c r="G503" s="158" t="s">
        <v>176</v>
      </c>
      <c r="H503" s="158" t="s">
        <v>176</v>
      </c>
      <c r="I503" s="158" t="s">
        <v>176</v>
      </c>
      <c r="J503" s="165">
        <v>744111</v>
      </c>
      <c r="K503" s="158" t="s">
        <v>176</v>
      </c>
      <c r="L503" s="158" t="s">
        <v>176</v>
      </c>
      <c r="M503" s="158" t="s">
        <v>176</v>
      </c>
      <c r="N503" s="175" t="s">
        <v>1422</v>
      </c>
      <c r="O503" s="165" t="s">
        <v>1262</v>
      </c>
      <c r="P503" s="160"/>
      <c r="R503" s="161">
        <f t="shared" ref="R503:R504" si="180">P503</f>
        <v>0</v>
      </c>
      <c r="T503" s="160"/>
      <c r="V503" s="161">
        <f t="shared" ref="V503:V504" si="181">T503</f>
        <v>0</v>
      </c>
    </row>
    <row r="504" spans="1:22" ht="15" hidden="1" customHeight="1">
      <c r="A504" s="153">
        <v>494</v>
      </c>
      <c r="B504" s="153">
        <f t="shared" si="164"/>
        <v>6</v>
      </c>
      <c r="C504" s="154">
        <f t="shared" si="165"/>
        <v>744118</v>
      </c>
      <c r="F504" s="158" t="s">
        <v>176</v>
      </c>
      <c r="G504" s="158" t="s">
        <v>176</v>
      </c>
      <c r="H504" s="158" t="s">
        <v>176</v>
      </c>
      <c r="I504" s="158" t="s">
        <v>176</v>
      </c>
      <c r="J504" s="165">
        <v>744118</v>
      </c>
      <c r="K504" s="158" t="s">
        <v>176</v>
      </c>
      <c r="L504" s="158" t="s">
        <v>176</v>
      </c>
      <c r="M504" s="158" t="s">
        <v>176</v>
      </c>
      <c r="N504" s="175" t="s">
        <v>1422</v>
      </c>
      <c r="O504" s="165" t="s">
        <v>1263</v>
      </c>
      <c r="P504" s="160"/>
      <c r="R504" s="161">
        <f t="shared" si="180"/>
        <v>0</v>
      </c>
      <c r="T504" s="160"/>
      <c r="V504" s="161">
        <f t="shared" si="181"/>
        <v>0</v>
      </c>
    </row>
    <row r="505" spans="1:22" ht="15" hidden="1" customHeight="1">
      <c r="A505" s="153">
        <v>495</v>
      </c>
      <c r="B505" s="153">
        <f t="shared" si="164"/>
        <v>5</v>
      </c>
      <c r="C505" s="154">
        <f t="shared" si="165"/>
        <v>74412</v>
      </c>
      <c r="F505" s="158" t="s">
        <v>176</v>
      </c>
      <c r="G505" s="158" t="s">
        <v>176</v>
      </c>
      <c r="H505" s="158" t="s">
        <v>176</v>
      </c>
      <c r="I505" s="163">
        <v>74412</v>
      </c>
      <c r="J505" s="158" t="s">
        <v>176</v>
      </c>
      <c r="K505" s="158" t="s">
        <v>176</v>
      </c>
      <c r="L505" s="158" t="s">
        <v>176</v>
      </c>
      <c r="M505" s="158" t="s">
        <v>176</v>
      </c>
      <c r="N505" s="175" t="s">
        <v>1422</v>
      </c>
      <c r="O505" s="163" t="s">
        <v>1264</v>
      </c>
      <c r="P505" s="160"/>
      <c r="R505" s="161">
        <f>P505</f>
        <v>0</v>
      </c>
      <c r="T505" s="160"/>
      <c r="V505" s="161">
        <f>T505</f>
        <v>0</v>
      </c>
    </row>
    <row r="506" spans="1:22" ht="15" hidden="1" customHeight="1">
      <c r="A506" s="153">
        <v>496</v>
      </c>
      <c r="B506" s="153">
        <f t="shared" si="164"/>
        <v>5</v>
      </c>
      <c r="C506" s="154">
        <f t="shared" si="165"/>
        <v>74418</v>
      </c>
      <c r="F506" s="158" t="s">
        <v>176</v>
      </c>
      <c r="G506" s="158" t="s">
        <v>176</v>
      </c>
      <c r="H506" s="158" t="s">
        <v>176</v>
      </c>
      <c r="I506" s="163">
        <v>74418</v>
      </c>
      <c r="J506" s="158" t="s">
        <v>176</v>
      </c>
      <c r="K506" s="158" t="s">
        <v>176</v>
      </c>
      <c r="L506" s="158" t="s">
        <v>176</v>
      </c>
      <c r="M506" s="158" t="s">
        <v>176</v>
      </c>
      <c r="N506" s="175" t="s">
        <v>1422</v>
      </c>
      <c r="O506" s="163" t="s">
        <v>1265</v>
      </c>
      <c r="P506" s="160"/>
      <c r="R506" s="161">
        <f>P506</f>
        <v>0</v>
      </c>
      <c r="T506" s="160"/>
      <c r="V506" s="161">
        <f>T506</f>
        <v>0</v>
      </c>
    </row>
    <row r="507" spans="1:22" ht="15" hidden="1" customHeight="1">
      <c r="A507" s="153">
        <v>497</v>
      </c>
      <c r="B507" s="153">
        <f t="shared" si="164"/>
        <v>4</v>
      </c>
      <c r="C507" s="154">
        <f t="shared" si="165"/>
        <v>7442</v>
      </c>
      <c r="F507" s="158" t="s">
        <v>176</v>
      </c>
      <c r="G507" s="158" t="s">
        <v>176</v>
      </c>
      <c r="H507" s="162">
        <v>7442</v>
      </c>
      <c r="I507" s="158" t="s">
        <v>176</v>
      </c>
      <c r="J507" s="158" t="s">
        <v>176</v>
      </c>
      <c r="K507" s="158" t="s">
        <v>176</v>
      </c>
      <c r="L507" s="158" t="s">
        <v>176</v>
      </c>
      <c r="M507" s="158" t="s">
        <v>176</v>
      </c>
      <c r="N507" s="175"/>
      <c r="O507" s="162" t="s">
        <v>1266</v>
      </c>
      <c r="P507" s="160"/>
      <c r="R507" s="161">
        <f>P507</f>
        <v>0</v>
      </c>
      <c r="T507" s="160"/>
      <c r="V507" s="161">
        <f>T507</f>
        <v>0</v>
      </c>
    </row>
    <row r="508" spans="1:22" ht="15" hidden="1" customHeight="1">
      <c r="A508" s="153">
        <v>498</v>
      </c>
      <c r="B508" s="153">
        <f t="shared" si="164"/>
        <v>4</v>
      </c>
      <c r="C508" s="154">
        <f t="shared" si="165"/>
        <v>7443</v>
      </c>
      <c r="F508" s="158" t="s">
        <v>176</v>
      </c>
      <c r="G508" s="158" t="s">
        <v>176</v>
      </c>
      <c r="H508" s="162">
        <v>7443</v>
      </c>
      <c r="I508" s="158" t="s">
        <v>176</v>
      </c>
      <c r="J508" s="158" t="s">
        <v>176</v>
      </c>
      <c r="K508" s="158" t="s">
        <v>176</v>
      </c>
      <c r="L508" s="158" t="s">
        <v>176</v>
      </c>
      <c r="M508" s="158" t="s">
        <v>176</v>
      </c>
      <c r="N508" s="175"/>
      <c r="O508" s="162" t="s">
        <v>764</v>
      </c>
      <c r="P508" s="160"/>
      <c r="R508" s="161">
        <f>P508</f>
        <v>0</v>
      </c>
      <c r="T508" s="160"/>
      <c r="V508" s="161">
        <f>T508</f>
        <v>0</v>
      </c>
    </row>
    <row r="509" spans="1:22" ht="15" hidden="1" customHeight="1">
      <c r="A509" s="153">
        <v>499</v>
      </c>
      <c r="B509" s="153">
        <f t="shared" si="164"/>
        <v>4</v>
      </c>
      <c r="C509" s="154">
        <f t="shared" si="165"/>
        <v>7444</v>
      </c>
      <c r="F509" s="158" t="s">
        <v>176</v>
      </c>
      <c r="G509" s="158" t="s">
        <v>176</v>
      </c>
      <c r="H509" s="162">
        <v>7444</v>
      </c>
      <c r="I509" s="158" t="s">
        <v>176</v>
      </c>
      <c r="J509" s="158" t="s">
        <v>176</v>
      </c>
      <c r="K509" s="158" t="s">
        <v>176</v>
      </c>
      <c r="L509" s="158" t="s">
        <v>176</v>
      </c>
      <c r="M509" s="158" t="s">
        <v>176</v>
      </c>
      <c r="N509" s="175"/>
      <c r="O509" s="162" t="s">
        <v>1267</v>
      </c>
      <c r="P509" s="160"/>
      <c r="R509" s="161">
        <f>P509-R510-R511-R512-R513-R514</f>
        <v>0</v>
      </c>
      <c r="T509" s="160"/>
      <c r="V509" s="161">
        <f>T509+V510+V511</f>
        <v>0</v>
      </c>
    </row>
    <row r="510" spans="1:22" ht="15" hidden="1" customHeight="1">
      <c r="A510" s="153">
        <v>500</v>
      </c>
      <c r="B510" s="153">
        <f t="shared" si="164"/>
        <v>5</v>
      </c>
      <c r="C510" s="154">
        <f t="shared" si="165"/>
        <v>74441</v>
      </c>
      <c r="F510" s="158" t="s">
        <v>176</v>
      </c>
      <c r="G510" s="158" t="s">
        <v>176</v>
      </c>
      <c r="H510" s="158" t="s">
        <v>176</v>
      </c>
      <c r="I510" s="163">
        <v>74441</v>
      </c>
      <c r="J510" s="158" t="s">
        <v>176</v>
      </c>
      <c r="K510" s="158" t="s">
        <v>176</v>
      </c>
      <c r="L510" s="158" t="s">
        <v>176</v>
      </c>
      <c r="M510" s="158" t="s">
        <v>176</v>
      </c>
      <c r="N510" s="175" t="s">
        <v>1422</v>
      </c>
      <c r="O510" s="163" t="s">
        <v>1268</v>
      </c>
      <c r="P510" s="160"/>
      <c r="R510" s="161">
        <f>P510</f>
        <v>0</v>
      </c>
      <c r="T510" s="160"/>
      <c r="V510" s="161">
        <f>T510</f>
        <v>0</v>
      </c>
    </row>
    <row r="511" spans="1:22" ht="15" hidden="1" customHeight="1">
      <c r="A511" s="153">
        <v>501</v>
      </c>
      <c r="B511" s="153">
        <f t="shared" si="164"/>
        <v>5</v>
      </c>
      <c r="C511" s="154">
        <f t="shared" si="165"/>
        <v>74442</v>
      </c>
      <c r="F511" s="158" t="s">
        <v>176</v>
      </c>
      <c r="G511" s="158" t="s">
        <v>176</v>
      </c>
      <c r="H511" s="158" t="s">
        <v>176</v>
      </c>
      <c r="I511" s="163">
        <v>74442</v>
      </c>
      <c r="J511" s="158" t="s">
        <v>176</v>
      </c>
      <c r="K511" s="158" t="s">
        <v>176</v>
      </c>
      <c r="L511" s="158" t="s">
        <v>176</v>
      </c>
      <c r="M511" s="158" t="s">
        <v>176</v>
      </c>
      <c r="N511" s="175" t="s">
        <v>1422</v>
      </c>
      <c r="O511" s="163" t="s">
        <v>1269</v>
      </c>
      <c r="P511" s="160"/>
      <c r="R511" s="161">
        <f>P511-R512-R513-R514</f>
        <v>0</v>
      </c>
      <c r="T511" s="160"/>
      <c r="V511" s="161">
        <f>T511+V512+V513+V514</f>
        <v>0</v>
      </c>
    </row>
    <row r="512" spans="1:22" ht="15" hidden="1" customHeight="1">
      <c r="A512" s="153">
        <v>502</v>
      </c>
      <c r="B512" s="153">
        <f t="shared" si="164"/>
        <v>6</v>
      </c>
      <c r="C512" s="154">
        <f t="shared" si="165"/>
        <v>744421</v>
      </c>
      <c r="F512" s="158" t="s">
        <v>176</v>
      </c>
      <c r="G512" s="158" t="s">
        <v>176</v>
      </c>
      <c r="H512" s="158" t="s">
        <v>176</v>
      </c>
      <c r="I512" s="158" t="s">
        <v>176</v>
      </c>
      <c r="J512" s="165">
        <v>744421</v>
      </c>
      <c r="K512" s="158" t="s">
        <v>176</v>
      </c>
      <c r="L512" s="158" t="s">
        <v>176</v>
      </c>
      <c r="M512" s="158" t="s">
        <v>176</v>
      </c>
      <c r="N512" s="175" t="s">
        <v>1422</v>
      </c>
      <c r="O512" s="165" t="s">
        <v>1270</v>
      </c>
      <c r="P512" s="160"/>
      <c r="R512" s="161">
        <f t="shared" ref="R512:R514" si="182">P512</f>
        <v>0</v>
      </c>
      <c r="T512" s="160"/>
      <c r="V512" s="161">
        <f t="shared" ref="V512:V514" si="183">T512</f>
        <v>0</v>
      </c>
    </row>
    <row r="513" spans="1:26" ht="15" hidden="1" customHeight="1">
      <c r="A513" s="153">
        <v>503</v>
      </c>
      <c r="B513" s="153">
        <f t="shared" si="164"/>
        <v>6</v>
      </c>
      <c r="C513" s="154">
        <f t="shared" si="165"/>
        <v>744422</v>
      </c>
      <c r="F513" s="158" t="s">
        <v>176</v>
      </c>
      <c r="G513" s="158" t="s">
        <v>176</v>
      </c>
      <c r="H513" s="158" t="s">
        <v>176</v>
      </c>
      <c r="I513" s="158" t="s">
        <v>176</v>
      </c>
      <c r="J513" s="165">
        <v>744422</v>
      </c>
      <c r="K513" s="158" t="s">
        <v>176</v>
      </c>
      <c r="L513" s="158" t="s">
        <v>176</v>
      </c>
      <c r="M513" s="158" t="s">
        <v>176</v>
      </c>
      <c r="N513" s="175" t="s">
        <v>1422</v>
      </c>
      <c r="O513" s="165" t="s">
        <v>1271</v>
      </c>
      <c r="P513" s="160"/>
      <c r="R513" s="161">
        <f t="shared" si="182"/>
        <v>0</v>
      </c>
      <c r="T513" s="160"/>
      <c r="V513" s="161">
        <f t="shared" si="183"/>
        <v>0</v>
      </c>
    </row>
    <row r="514" spans="1:26" ht="15" hidden="1" customHeight="1">
      <c r="A514" s="153">
        <v>504</v>
      </c>
      <c r="B514" s="153">
        <f t="shared" si="164"/>
        <v>6</v>
      </c>
      <c r="C514" s="154">
        <f t="shared" si="165"/>
        <v>744428</v>
      </c>
      <c r="F514" s="158" t="s">
        <v>176</v>
      </c>
      <c r="G514" s="158" t="s">
        <v>176</v>
      </c>
      <c r="H514" s="158" t="s">
        <v>176</v>
      </c>
      <c r="I514" s="158" t="s">
        <v>176</v>
      </c>
      <c r="J514" s="165">
        <v>744428</v>
      </c>
      <c r="K514" s="158" t="s">
        <v>176</v>
      </c>
      <c r="L514" s="158" t="s">
        <v>176</v>
      </c>
      <c r="M514" s="158" t="s">
        <v>176</v>
      </c>
      <c r="N514" s="175" t="s">
        <v>1422</v>
      </c>
      <c r="O514" s="165" t="s">
        <v>1269</v>
      </c>
      <c r="P514" s="160"/>
      <c r="R514" s="161">
        <f t="shared" si="182"/>
        <v>0</v>
      </c>
      <c r="T514" s="160"/>
      <c r="V514" s="161">
        <f t="shared" si="183"/>
        <v>0</v>
      </c>
    </row>
    <row r="515" spans="1:26" ht="15" hidden="1" customHeight="1">
      <c r="A515" s="153">
        <v>505</v>
      </c>
      <c r="B515" s="153">
        <f t="shared" si="164"/>
        <v>4</v>
      </c>
      <c r="C515" s="154">
        <f t="shared" si="165"/>
        <v>7445</v>
      </c>
      <c r="F515" s="158" t="s">
        <v>176</v>
      </c>
      <c r="G515" s="158" t="s">
        <v>176</v>
      </c>
      <c r="H515" s="162">
        <v>7445</v>
      </c>
      <c r="I515" s="158" t="s">
        <v>176</v>
      </c>
      <c r="J515" s="158" t="s">
        <v>176</v>
      </c>
      <c r="K515" s="158" t="s">
        <v>176</v>
      </c>
      <c r="L515" s="158" t="s">
        <v>176</v>
      </c>
      <c r="M515" s="158" t="s">
        <v>176</v>
      </c>
      <c r="N515" s="175"/>
      <c r="O515" s="162" t="s">
        <v>1272</v>
      </c>
      <c r="P515" s="160"/>
      <c r="R515" s="161">
        <f>P515-R516-R517-R518-R519-R520-R521</f>
        <v>0</v>
      </c>
      <c r="T515" s="160"/>
      <c r="V515" s="161">
        <f>T515+V516+V517+V518+V519+V520+V521</f>
        <v>0</v>
      </c>
    </row>
    <row r="516" spans="1:26" ht="15" hidden="1" customHeight="1">
      <c r="A516" s="153">
        <v>506</v>
      </c>
      <c r="B516" s="153">
        <f t="shared" si="164"/>
        <v>5</v>
      </c>
      <c r="C516" s="154">
        <f t="shared" si="165"/>
        <v>74451</v>
      </c>
      <c r="F516" s="158" t="s">
        <v>176</v>
      </c>
      <c r="G516" s="158" t="s">
        <v>176</v>
      </c>
      <c r="H516" s="158" t="s">
        <v>176</v>
      </c>
      <c r="I516" s="163">
        <v>74451</v>
      </c>
      <c r="J516" s="158" t="s">
        <v>176</v>
      </c>
      <c r="K516" s="158" t="s">
        <v>176</v>
      </c>
      <c r="L516" s="158" t="s">
        <v>176</v>
      </c>
      <c r="M516" s="158" t="s">
        <v>176</v>
      </c>
      <c r="N516" s="175" t="s">
        <v>1422</v>
      </c>
      <c r="O516" s="163" t="s">
        <v>1273</v>
      </c>
      <c r="P516" s="160"/>
      <c r="R516" s="161">
        <f>P516</f>
        <v>0</v>
      </c>
      <c r="T516" s="160"/>
      <c r="V516" s="161">
        <f>T516</f>
        <v>0</v>
      </c>
    </row>
    <row r="517" spans="1:26" ht="15" hidden="1" customHeight="1">
      <c r="A517" s="153">
        <v>507</v>
      </c>
      <c r="B517" s="153">
        <f t="shared" si="164"/>
        <v>5</v>
      </c>
      <c r="C517" s="154">
        <f t="shared" si="165"/>
        <v>74452</v>
      </c>
      <c r="F517" s="158" t="s">
        <v>176</v>
      </c>
      <c r="G517" s="158" t="s">
        <v>176</v>
      </c>
      <c r="H517" s="158" t="s">
        <v>176</v>
      </c>
      <c r="I517" s="163">
        <v>74452</v>
      </c>
      <c r="J517" s="158" t="s">
        <v>176</v>
      </c>
      <c r="K517" s="158" t="s">
        <v>176</v>
      </c>
      <c r="L517" s="158" t="s">
        <v>176</v>
      </c>
      <c r="M517" s="158" t="s">
        <v>176</v>
      </c>
      <c r="N517" s="175" t="s">
        <v>1422</v>
      </c>
      <c r="O517" s="163" t="s">
        <v>1274</v>
      </c>
      <c r="P517" s="160"/>
      <c r="R517" s="161">
        <f t="shared" ref="R517:R521" si="184">P517</f>
        <v>0</v>
      </c>
      <c r="T517" s="160"/>
      <c r="V517" s="161">
        <f t="shared" ref="V517:V521" si="185">T517</f>
        <v>0</v>
      </c>
    </row>
    <row r="518" spans="1:26" ht="15" hidden="1" customHeight="1">
      <c r="A518" s="153">
        <v>508</v>
      </c>
      <c r="B518" s="153">
        <f t="shared" si="164"/>
        <v>5</v>
      </c>
      <c r="C518" s="154">
        <f t="shared" si="165"/>
        <v>74453</v>
      </c>
      <c r="F518" s="158" t="s">
        <v>176</v>
      </c>
      <c r="G518" s="158" t="s">
        <v>176</v>
      </c>
      <c r="H518" s="158" t="s">
        <v>176</v>
      </c>
      <c r="I518" s="163">
        <v>74453</v>
      </c>
      <c r="J518" s="158" t="s">
        <v>176</v>
      </c>
      <c r="K518" s="158" t="s">
        <v>176</v>
      </c>
      <c r="L518" s="158" t="s">
        <v>176</v>
      </c>
      <c r="M518" s="158" t="s">
        <v>176</v>
      </c>
      <c r="N518" s="175" t="s">
        <v>1422</v>
      </c>
      <c r="O518" s="163" t="s">
        <v>1275</v>
      </c>
      <c r="P518" s="160"/>
      <c r="R518" s="161">
        <f t="shared" si="184"/>
        <v>0</v>
      </c>
      <c r="T518" s="160"/>
      <c r="V518" s="161">
        <f t="shared" si="185"/>
        <v>0</v>
      </c>
    </row>
    <row r="519" spans="1:26" ht="15" hidden="1" customHeight="1">
      <c r="A519" s="153">
        <v>509</v>
      </c>
      <c r="B519" s="153">
        <f t="shared" si="164"/>
        <v>5</v>
      </c>
      <c r="C519" s="154">
        <f t="shared" si="165"/>
        <v>74454</v>
      </c>
      <c r="F519" s="158" t="s">
        <v>176</v>
      </c>
      <c r="G519" s="158" t="s">
        <v>176</v>
      </c>
      <c r="H519" s="158" t="s">
        <v>176</v>
      </c>
      <c r="I519" s="163">
        <v>74454</v>
      </c>
      <c r="J519" s="158" t="s">
        <v>176</v>
      </c>
      <c r="K519" s="158" t="s">
        <v>176</v>
      </c>
      <c r="L519" s="158" t="s">
        <v>176</v>
      </c>
      <c r="M519" s="158" t="s">
        <v>176</v>
      </c>
      <c r="N519" s="175" t="s">
        <v>1422</v>
      </c>
      <c r="O519" s="163" t="s">
        <v>1276</v>
      </c>
      <c r="P519" s="160"/>
      <c r="R519" s="161">
        <f t="shared" si="184"/>
        <v>0</v>
      </c>
      <c r="T519" s="160"/>
      <c r="V519" s="161">
        <f t="shared" si="185"/>
        <v>0</v>
      </c>
    </row>
    <row r="520" spans="1:26" ht="15" hidden="1" customHeight="1">
      <c r="A520" s="153">
        <v>510</v>
      </c>
      <c r="B520" s="153">
        <f t="shared" si="164"/>
        <v>5</v>
      </c>
      <c r="C520" s="154">
        <f t="shared" si="165"/>
        <v>74455</v>
      </c>
      <c r="F520" s="158" t="s">
        <v>176</v>
      </c>
      <c r="G520" s="158" t="s">
        <v>176</v>
      </c>
      <c r="H520" s="158" t="s">
        <v>176</v>
      </c>
      <c r="I520" s="163">
        <v>74455</v>
      </c>
      <c r="J520" s="158" t="s">
        <v>176</v>
      </c>
      <c r="K520" s="158" t="s">
        <v>176</v>
      </c>
      <c r="L520" s="158" t="s">
        <v>176</v>
      </c>
      <c r="M520" s="158" t="s">
        <v>176</v>
      </c>
      <c r="N520" s="175" t="s">
        <v>1422</v>
      </c>
      <c r="O520" s="163" t="s">
        <v>1277</v>
      </c>
      <c r="P520" s="160"/>
      <c r="R520" s="161">
        <f t="shared" si="184"/>
        <v>0</v>
      </c>
      <c r="T520" s="160"/>
      <c r="V520" s="161">
        <f t="shared" si="185"/>
        <v>0</v>
      </c>
    </row>
    <row r="521" spans="1:26" ht="15" hidden="1" customHeight="1">
      <c r="A521" s="153">
        <v>511</v>
      </c>
      <c r="B521" s="153">
        <f t="shared" si="164"/>
        <v>5</v>
      </c>
      <c r="C521" s="154">
        <f t="shared" si="165"/>
        <v>74458</v>
      </c>
      <c r="F521" s="158" t="s">
        <v>176</v>
      </c>
      <c r="G521" s="158" t="s">
        <v>176</v>
      </c>
      <c r="H521" s="158" t="s">
        <v>176</v>
      </c>
      <c r="I521" s="163">
        <v>74458</v>
      </c>
      <c r="J521" s="158" t="s">
        <v>176</v>
      </c>
      <c r="K521" s="158" t="s">
        <v>176</v>
      </c>
      <c r="L521" s="158" t="s">
        <v>176</v>
      </c>
      <c r="M521" s="158" t="s">
        <v>176</v>
      </c>
      <c r="N521" s="175" t="s">
        <v>1422</v>
      </c>
      <c r="O521" s="163" t="s">
        <v>1278</v>
      </c>
      <c r="P521" s="160"/>
      <c r="R521" s="161">
        <f t="shared" si="184"/>
        <v>0</v>
      </c>
      <c r="T521" s="160"/>
      <c r="V521" s="161">
        <f t="shared" si="185"/>
        <v>0</v>
      </c>
    </row>
    <row r="522" spans="1:26" ht="15" hidden="1" customHeight="1">
      <c r="A522" s="153">
        <v>512</v>
      </c>
      <c r="B522" s="153">
        <f t="shared" si="164"/>
        <v>4</v>
      </c>
      <c r="C522" s="154">
        <f t="shared" si="165"/>
        <v>7446</v>
      </c>
      <c r="F522" s="158" t="s">
        <v>176</v>
      </c>
      <c r="G522" s="158" t="s">
        <v>176</v>
      </c>
      <c r="H522" s="162">
        <v>7446</v>
      </c>
      <c r="I522" s="158" t="s">
        <v>176</v>
      </c>
      <c r="J522" s="158" t="s">
        <v>176</v>
      </c>
      <c r="K522" s="158" t="s">
        <v>176</v>
      </c>
      <c r="L522" s="158" t="s">
        <v>176</v>
      </c>
      <c r="M522" s="158" t="s">
        <v>176</v>
      </c>
      <c r="N522" s="175"/>
      <c r="O522" s="162" t="s">
        <v>1279</v>
      </c>
      <c r="P522" s="160"/>
      <c r="R522" s="161">
        <f>P522-R523-R524-R525-R526</f>
        <v>0</v>
      </c>
      <c r="T522" s="160"/>
      <c r="V522" s="161">
        <f>T522+V523+V526</f>
        <v>0</v>
      </c>
    </row>
    <row r="523" spans="1:26" ht="15" hidden="1" customHeight="1">
      <c r="A523" s="153">
        <v>513</v>
      </c>
      <c r="B523" s="153">
        <f t="shared" ref="B523:B586" si="186">LEN(C523)</f>
        <v>5</v>
      </c>
      <c r="C523" s="154">
        <f t="shared" ref="C523:C586" si="187">MAX(F523:M523)</f>
        <v>74461</v>
      </c>
      <c r="F523" s="158" t="s">
        <v>176</v>
      </c>
      <c r="G523" s="158" t="s">
        <v>176</v>
      </c>
      <c r="H523" s="158" t="s">
        <v>176</v>
      </c>
      <c r="I523" s="163">
        <v>74461</v>
      </c>
      <c r="J523" s="158" t="s">
        <v>176</v>
      </c>
      <c r="K523" s="158" t="s">
        <v>176</v>
      </c>
      <c r="L523" s="158" t="s">
        <v>176</v>
      </c>
      <c r="M523" s="158" t="s">
        <v>176</v>
      </c>
      <c r="N523" s="175"/>
      <c r="O523" s="163" t="s">
        <v>793</v>
      </c>
      <c r="P523" s="160"/>
      <c r="R523" s="161">
        <f>P523-R524-R525</f>
        <v>0</v>
      </c>
      <c r="T523" s="160"/>
      <c r="V523" s="161">
        <f>T523+V524+V525</f>
        <v>0</v>
      </c>
    </row>
    <row r="524" spans="1:26" ht="15" hidden="1" customHeight="1">
      <c r="A524" s="153">
        <v>514</v>
      </c>
      <c r="B524" s="153">
        <f t="shared" si="186"/>
        <v>6</v>
      </c>
      <c r="C524" s="154">
        <f t="shared" si="187"/>
        <v>744611</v>
      </c>
      <c r="F524" s="158" t="s">
        <v>176</v>
      </c>
      <c r="G524" s="158" t="s">
        <v>176</v>
      </c>
      <c r="H524" s="158" t="s">
        <v>176</v>
      </c>
      <c r="I524" s="158" t="s">
        <v>176</v>
      </c>
      <c r="J524" s="165">
        <v>744611</v>
      </c>
      <c r="K524" s="158" t="s">
        <v>176</v>
      </c>
      <c r="L524" s="158" t="s">
        <v>176</v>
      </c>
      <c r="M524" s="158" t="s">
        <v>176</v>
      </c>
      <c r="N524" s="175" t="s">
        <v>1422</v>
      </c>
      <c r="O524" s="165" t="s">
        <v>1280</v>
      </c>
      <c r="P524" s="160"/>
      <c r="R524" s="161">
        <f t="shared" ref="R524:R525" si="188">P524</f>
        <v>0</v>
      </c>
      <c r="T524" s="160"/>
      <c r="V524" s="161">
        <f t="shared" ref="V524:V525" si="189">T524</f>
        <v>0</v>
      </c>
    </row>
    <row r="525" spans="1:26" ht="15" hidden="1" customHeight="1">
      <c r="A525" s="153">
        <v>515</v>
      </c>
      <c r="B525" s="153">
        <f t="shared" si="186"/>
        <v>6</v>
      </c>
      <c r="C525" s="154">
        <f t="shared" si="187"/>
        <v>744612</v>
      </c>
      <c r="F525" s="158" t="s">
        <v>176</v>
      </c>
      <c r="G525" s="158" t="s">
        <v>176</v>
      </c>
      <c r="H525" s="158" t="s">
        <v>176</v>
      </c>
      <c r="I525" s="158" t="s">
        <v>176</v>
      </c>
      <c r="J525" s="165">
        <v>744612</v>
      </c>
      <c r="K525" s="158" t="s">
        <v>176</v>
      </c>
      <c r="L525" s="158" t="s">
        <v>176</v>
      </c>
      <c r="M525" s="158" t="s">
        <v>176</v>
      </c>
      <c r="N525" s="175" t="s">
        <v>1422</v>
      </c>
      <c r="O525" s="165" t="s">
        <v>1281</v>
      </c>
      <c r="P525" s="160"/>
      <c r="R525" s="161">
        <f t="shared" si="188"/>
        <v>0</v>
      </c>
      <c r="T525" s="160"/>
      <c r="V525" s="161">
        <f t="shared" si="189"/>
        <v>0</v>
      </c>
    </row>
    <row r="526" spans="1:26" ht="14.45" hidden="1" customHeight="1">
      <c r="A526" s="153">
        <v>516</v>
      </c>
      <c r="B526" s="153">
        <f t="shared" si="186"/>
        <v>5</v>
      </c>
      <c r="C526" s="154">
        <f t="shared" si="187"/>
        <v>74462</v>
      </c>
      <c r="F526" s="158" t="s">
        <v>176</v>
      </c>
      <c r="G526" s="158" t="s">
        <v>176</v>
      </c>
      <c r="H526" s="158" t="s">
        <v>176</v>
      </c>
      <c r="I526" s="163">
        <v>74462</v>
      </c>
      <c r="J526" s="158" t="s">
        <v>176</v>
      </c>
      <c r="K526" s="158" t="s">
        <v>176</v>
      </c>
      <c r="L526" s="158" t="s">
        <v>176</v>
      </c>
      <c r="M526" s="158" t="s">
        <v>176</v>
      </c>
      <c r="N526" s="175"/>
      <c r="O526" s="163" t="s">
        <v>796</v>
      </c>
      <c r="P526" s="160"/>
      <c r="R526" s="161">
        <f>P526</f>
        <v>0</v>
      </c>
      <c r="T526" s="160"/>
      <c r="V526" s="161">
        <f>T526</f>
        <v>0</v>
      </c>
    </row>
    <row r="527" spans="1:26" ht="15" customHeight="1">
      <c r="A527" s="153">
        <v>517</v>
      </c>
      <c r="B527" s="153">
        <f t="shared" si="186"/>
        <v>4</v>
      </c>
      <c r="C527" s="154">
        <f t="shared" si="187"/>
        <v>7447</v>
      </c>
      <c r="D527" s="154" t="s">
        <v>1421</v>
      </c>
      <c r="F527" s="158" t="s">
        <v>176</v>
      </c>
      <c r="G527" s="158" t="s">
        <v>176</v>
      </c>
      <c r="H527" s="162">
        <v>7447</v>
      </c>
      <c r="I527" s="158" t="s">
        <v>176</v>
      </c>
      <c r="J527" s="158" t="s">
        <v>176</v>
      </c>
      <c r="K527" s="158" t="s">
        <v>176</v>
      </c>
      <c r="L527" s="158" t="s">
        <v>176</v>
      </c>
      <c r="M527" s="158" t="s">
        <v>176</v>
      </c>
      <c r="N527" s="175" t="s">
        <v>1423</v>
      </c>
      <c r="O527" s="162" t="s">
        <v>1282</v>
      </c>
      <c r="P527" s="160"/>
      <c r="R527" s="161">
        <f>P527-R528-R529-R530</f>
        <v>0</v>
      </c>
      <c r="T527" s="160"/>
      <c r="V527" s="161">
        <f>T527+V528+V529+V530</f>
        <v>0</v>
      </c>
      <c r="X527" s="343"/>
      <c r="Y527" s="344"/>
      <c r="Z527" s="345"/>
    </row>
    <row r="528" spans="1:26" ht="15" customHeight="1">
      <c r="A528" s="153">
        <v>518</v>
      </c>
      <c r="B528" s="153">
        <f t="shared" si="186"/>
        <v>5</v>
      </c>
      <c r="C528" s="154">
        <f t="shared" si="187"/>
        <v>74471</v>
      </c>
      <c r="D528" s="154" t="s">
        <v>1421</v>
      </c>
      <c r="F528" s="158" t="s">
        <v>176</v>
      </c>
      <c r="G528" s="158" t="s">
        <v>176</v>
      </c>
      <c r="H528" s="158" t="s">
        <v>176</v>
      </c>
      <c r="I528" s="163">
        <v>74471</v>
      </c>
      <c r="J528" s="158" t="s">
        <v>176</v>
      </c>
      <c r="K528" s="158" t="s">
        <v>176</v>
      </c>
      <c r="L528" s="158" t="s">
        <v>176</v>
      </c>
      <c r="M528" s="158" t="s">
        <v>176</v>
      </c>
      <c r="N528" s="175" t="s">
        <v>1423</v>
      </c>
      <c r="O528" s="163" t="s">
        <v>1282</v>
      </c>
      <c r="P528" s="160"/>
      <c r="R528" s="161">
        <f t="shared" ref="R528:R530" si="190">P528</f>
        <v>0</v>
      </c>
      <c r="T528" s="160"/>
      <c r="V528" s="161">
        <f t="shared" ref="V528:V530" si="191">T528</f>
        <v>0</v>
      </c>
      <c r="X528" s="343"/>
      <c r="Y528" s="344"/>
      <c r="Z528" s="345"/>
    </row>
    <row r="529" spans="1:26" ht="15" customHeight="1">
      <c r="A529" s="153">
        <v>519</v>
      </c>
      <c r="B529" s="153">
        <f t="shared" si="186"/>
        <v>5</v>
      </c>
      <c r="C529" s="154">
        <f t="shared" si="187"/>
        <v>74472</v>
      </c>
      <c r="D529" s="154" t="s">
        <v>1421</v>
      </c>
      <c r="F529" s="158" t="s">
        <v>176</v>
      </c>
      <c r="G529" s="158" t="s">
        <v>176</v>
      </c>
      <c r="H529" s="158" t="s">
        <v>176</v>
      </c>
      <c r="I529" s="163">
        <v>74472</v>
      </c>
      <c r="J529" s="158" t="s">
        <v>176</v>
      </c>
      <c r="K529" s="158" t="s">
        <v>176</v>
      </c>
      <c r="L529" s="158" t="s">
        <v>176</v>
      </c>
      <c r="M529" s="158" t="s">
        <v>176</v>
      </c>
      <c r="N529" s="175" t="s">
        <v>1423</v>
      </c>
      <c r="O529" s="163" t="s">
        <v>1283</v>
      </c>
      <c r="P529" s="160"/>
      <c r="R529" s="161">
        <f t="shared" si="190"/>
        <v>0</v>
      </c>
      <c r="T529" s="160"/>
      <c r="V529" s="161">
        <f t="shared" si="191"/>
        <v>0</v>
      </c>
      <c r="X529" s="343"/>
      <c r="Y529" s="344"/>
      <c r="Z529" s="345"/>
    </row>
    <row r="530" spans="1:26" ht="15" customHeight="1">
      <c r="A530" s="153">
        <v>520</v>
      </c>
      <c r="B530" s="153">
        <f t="shared" si="186"/>
        <v>5</v>
      </c>
      <c r="C530" s="154">
        <f t="shared" si="187"/>
        <v>74478</v>
      </c>
      <c r="D530" s="154" t="s">
        <v>1421</v>
      </c>
      <c r="F530" s="158" t="s">
        <v>176</v>
      </c>
      <c r="G530" s="158" t="s">
        <v>176</v>
      </c>
      <c r="H530" s="158" t="s">
        <v>176</v>
      </c>
      <c r="I530" s="163">
        <v>74478</v>
      </c>
      <c r="J530" s="158" t="s">
        <v>176</v>
      </c>
      <c r="K530" s="158" t="s">
        <v>176</v>
      </c>
      <c r="L530" s="158" t="s">
        <v>176</v>
      </c>
      <c r="M530" s="158" t="s">
        <v>176</v>
      </c>
      <c r="N530" s="175" t="s">
        <v>1423</v>
      </c>
      <c r="O530" s="163" t="s">
        <v>1284</v>
      </c>
      <c r="P530" s="160"/>
      <c r="R530" s="161">
        <f t="shared" si="190"/>
        <v>0</v>
      </c>
      <c r="T530" s="160"/>
      <c r="V530" s="161">
        <f t="shared" si="191"/>
        <v>0</v>
      </c>
      <c r="X530" s="343"/>
      <c r="Y530" s="344"/>
      <c r="Z530" s="345"/>
    </row>
    <row r="531" spans="1:26" ht="15" customHeight="1">
      <c r="A531" s="153">
        <v>521</v>
      </c>
      <c r="B531" s="153">
        <f t="shared" si="186"/>
        <v>4</v>
      </c>
      <c r="C531" s="154">
        <f t="shared" si="187"/>
        <v>7448</v>
      </c>
      <c r="D531" s="154" t="s">
        <v>1421</v>
      </c>
      <c r="F531" s="158" t="s">
        <v>176</v>
      </c>
      <c r="G531" s="158" t="s">
        <v>176</v>
      </c>
      <c r="H531" s="162">
        <v>7448</v>
      </c>
      <c r="I531" s="158" t="s">
        <v>176</v>
      </c>
      <c r="J531" s="158" t="s">
        <v>176</v>
      </c>
      <c r="K531" s="158" t="s">
        <v>176</v>
      </c>
      <c r="L531" s="158" t="s">
        <v>176</v>
      </c>
      <c r="M531" s="158" t="s">
        <v>176</v>
      </c>
      <c r="N531" s="175" t="s">
        <v>1423</v>
      </c>
      <c r="O531" s="162" t="s">
        <v>1284</v>
      </c>
      <c r="P531" s="160"/>
      <c r="R531" s="161">
        <f>P531</f>
        <v>0</v>
      </c>
      <c r="T531" s="160"/>
      <c r="V531" s="161">
        <f>T531</f>
        <v>0</v>
      </c>
      <c r="X531" s="343"/>
      <c r="Y531" s="344"/>
      <c r="Z531" s="345"/>
    </row>
    <row r="532" spans="1:26" ht="15" hidden="1" customHeight="1">
      <c r="A532" s="153">
        <v>522</v>
      </c>
      <c r="B532" s="153">
        <f t="shared" si="186"/>
        <v>3</v>
      </c>
      <c r="C532" s="154">
        <f t="shared" si="187"/>
        <v>745</v>
      </c>
      <c r="F532" s="158" t="s">
        <v>176</v>
      </c>
      <c r="G532" s="159">
        <v>745</v>
      </c>
      <c r="H532" s="158" t="s">
        <v>176</v>
      </c>
      <c r="I532" s="158" t="s">
        <v>176</v>
      </c>
      <c r="J532" s="158" t="s">
        <v>176</v>
      </c>
      <c r="K532" s="158" t="s">
        <v>176</v>
      </c>
      <c r="L532" s="158" t="s">
        <v>176</v>
      </c>
      <c r="M532" s="158" t="s">
        <v>176</v>
      </c>
      <c r="N532" s="175"/>
      <c r="O532" s="159" t="s">
        <v>1285</v>
      </c>
      <c r="P532" s="160"/>
      <c r="R532" s="161">
        <f>P532</f>
        <v>0</v>
      </c>
      <c r="T532" s="160"/>
      <c r="V532" s="161">
        <f>T532</f>
        <v>0</v>
      </c>
    </row>
    <row r="533" spans="1:26" ht="15" hidden="1" customHeight="1">
      <c r="A533" s="153">
        <v>523</v>
      </c>
      <c r="B533" s="153">
        <f t="shared" si="186"/>
        <v>3</v>
      </c>
      <c r="C533" s="154">
        <f t="shared" si="187"/>
        <v>746</v>
      </c>
      <c r="F533" s="158" t="s">
        <v>176</v>
      </c>
      <c r="G533" s="159">
        <v>746</v>
      </c>
      <c r="H533" s="158" t="s">
        <v>176</v>
      </c>
      <c r="I533" s="158" t="s">
        <v>176</v>
      </c>
      <c r="J533" s="158" t="s">
        <v>176</v>
      </c>
      <c r="K533" s="158" t="s">
        <v>176</v>
      </c>
      <c r="L533" s="158" t="s">
        <v>176</v>
      </c>
      <c r="M533" s="158" t="s">
        <v>176</v>
      </c>
      <c r="N533" s="175"/>
      <c r="O533" s="159" t="s">
        <v>1286</v>
      </c>
      <c r="P533" s="160"/>
      <c r="R533" s="161">
        <f>P533</f>
        <v>0</v>
      </c>
      <c r="T533" s="160"/>
      <c r="V533" s="161">
        <f>T533</f>
        <v>0</v>
      </c>
    </row>
    <row r="534" spans="1:26" ht="15" hidden="1" customHeight="1">
      <c r="A534" s="153">
        <v>524</v>
      </c>
      <c r="B534" s="153">
        <f t="shared" si="186"/>
        <v>3</v>
      </c>
      <c r="C534" s="154">
        <f t="shared" si="187"/>
        <v>747</v>
      </c>
      <c r="F534" s="158" t="s">
        <v>176</v>
      </c>
      <c r="G534" s="159">
        <v>747</v>
      </c>
      <c r="H534" s="158" t="s">
        <v>176</v>
      </c>
      <c r="I534" s="158" t="s">
        <v>176</v>
      </c>
      <c r="J534" s="158" t="s">
        <v>176</v>
      </c>
      <c r="K534" s="158" t="s">
        <v>176</v>
      </c>
      <c r="L534" s="158" t="s">
        <v>176</v>
      </c>
      <c r="M534" s="158" t="s">
        <v>176</v>
      </c>
      <c r="N534" s="175"/>
      <c r="O534" s="159" t="s">
        <v>1287</v>
      </c>
      <c r="P534" s="160"/>
      <c r="R534" s="161">
        <f>P534-SUM(R535:R598)</f>
        <v>0</v>
      </c>
      <c r="T534" s="160"/>
      <c r="V534" s="161">
        <f>T534+V535+V536+V537</f>
        <v>0</v>
      </c>
    </row>
    <row r="535" spans="1:26" ht="15" hidden="1" customHeight="1">
      <c r="A535" s="153">
        <v>525</v>
      </c>
      <c r="B535" s="153">
        <f t="shared" si="186"/>
        <v>4</v>
      </c>
      <c r="C535" s="154">
        <f t="shared" si="187"/>
        <v>7471</v>
      </c>
      <c r="F535" s="158" t="s">
        <v>176</v>
      </c>
      <c r="G535" s="158" t="s">
        <v>176</v>
      </c>
      <c r="H535" s="162">
        <v>7471</v>
      </c>
      <c r="I535" s="158" t="s">
        <v>176</v>
      </c>
      <c r="J535" s="158" t="s">
        <v>176</v>
      </c>
      <c r="K535" s="158" t="s">
        <v>176</v>
      </c>
      <c r="L535" s="158"/>
      <c r="M535" s="158" t="s">
        <v>176</v>
      </c>
      <c r="N535" s="175"/>
      <c r="O535" s="162" t="s">
        <v>1288</v>
      </c>
      <c r="P535" s="160"/>
      <c r="R535" s="161">
        <f t="shared" ref="R535:R536" si="192">P535</f>
        <v>0</v>
      </c>
      <c r="T535" s="160"/>
      <c r="V535" s="161">
        <f t="shared" ref="V535:V536" si="193">T535</f>
        <v>0</v>
      </c>
    </row>
    <row r="536" spans="1:26" ht="15" hidden="1" customHeight="1">
      <c r="A536" s="153">
        <v>526</v>
      </c>
      <c r="B536" s="153">
        <f t="shared" si="186"/>
        <v>4</v>
      </c>
      <c r="C536" s="154">
        <f t="shared" si="187"/>
        <v>7472</v>
      </c>
      <c r="F536" s="158" t="s">
        <v>176</v>
      </c>
      <c r="G536" s="158" t="s">
        <v>176</v>
      </c>
      <c r="H536" s="162">
        <v>7472</v>
      </c>
      <c r="I536" s="158" t="s">
        <v>176</v>
      </c>
      <c r="J536" s="158" t="s">
        <v>176</v>
      </c>
      <c r="K536" s="158" t="s">
        <v>176</v>
      </c>
      <c r="L536" s="158" t="s">
        <v>176</v>
      </c>
      <c r="M536" s="158" t="s">
        <v>176</v>
      </c>
      <c r="N536" s="175"/>
      <c r="O536" s="162" t="s">
        <v>1289</v>
      </c>
      <c r="P536" s="160"/>
      <c r="R536" s="161">
        <f t="shared" si="192"/>
        <v>0</v>
      </c>
      <c r="T536" s="160"/>
      <c r="V536" s="161">
        <f t="shared" si="193"/>
        <v>0</v>
      </c>
    </row>
    <row r="537" spans="1:26" ht="15" customHeight="1">
      <c r="A537" s="153">
        <v>527</v>
      </c>
      <c r="B537" s="153">
        <f t="shared" si="186"/>
        <v>4</v>
      </c>
      <c r="C537" s="154">
        <f t="shared" si="187"/>
        <v>7473</v>
      </c>
      <c r="D537" s="154" t="s">
        <v>1421</v>
      </c>
      <c r="F537" s="158" t="s">
        <v>176</v>
      </c>
      <c r="G537" s="158" t="s">
        <v>176</v>
      </c>
      <c r="H537" s="162">
        <v>7473</v>
      </c>
      <c r="I537" s="158" t="s">
        <v>176</v>
      </c>
      <c r="J537" s="158" t="s">
        <v>176</v>
      </c>
      <c r="K537" s="158" t="s">
        <v>176</v>
      </c>
      <c r="L537" s="158" t="s">
        <v>176</v>
      </c>
      <c r="M537" s="158" t="s">
        <v>176</v>
      </c>
      <c r="N537" s="175"/>
      <c r="O537" s="162" t="s">
        <v>1290</v>
      </c>
      <c r="P537" s="160"/>
      <c r="R537" s="161">
        <f>P537-SUM(R538:R598)</f>
        <v>0</v>
      </c>
      <c r="T537" s="160"/>
      <c r="V537" s="161">
        <f>T537+V538</f>
        <v>0</v>
      </c>
    </row>
    <row r="538" spans="1:26" ht="15" customHeight="1">
      <c r="A538" s="153">
        <v>528</v>
      </c>
      <c r="B538" s="153">
        <f t="shared" si="186"/>
        <v>5</v>
      </c>
      <c r="C538" s="154">
        <f t="shared" si="187"/>
        <v>74731</v>
      </c>
      <c r="D538" s="154" t="s">
        <v>1421</v>
      </c>
      <c r="F538" s="158" t="s">
        <v>176</v>
      </c>
      <c r="G538" s="158" t="s">
        <v>176</v>
      </c>
      <c r="H538" s="158" t="s">
        <v>176</v>
      </c>
      <c r="I538" s="163">
        <v>74731</v>
      </c>
      <c r="J538" s="158" t="s">
        <v>176</v>
      </c>
      <c r="K538" s="158" t="s">
        <v>176</v>
      </c>
      <c r="L538" s="158" t="s">
        <v>176</v>
      </c>
      <c r="M538" s="158" t="s">
        <v>176</v>
      </c>
      <c r="N538" s="175"/>
      <c r="O538" s="163" t="s">
        <v>1291</v>
      </c>
      <c r="P538" s="160"/>
      <c r="R538" s="161">
        <f>P538-SUM(R539:R598)</f>
        <v>0</v>
      </c>
      <c r="T538" s="160"/>
      <c r="V538" s="161">
        <f>T538+V539+V561+V573+V596</f>
        <v>0</v>
      </c>
    </row>
    <row r="539" spans="1:26" ht="15" customHeight="1">
      <c r="A539" s="153">
        <v>529</v>
      </c>
      <c r="B539" s="153">
        <f t="shared" si="186"/>
        <v>6</v>
      </c>
      <c r="C539" s="154">
        <f t="shared" si="187"/>
        <v>747311</v>
      </c>
      <c r="D539" s="154" t="s">
        <v>1421</v>
      </c>
      <c r="F539" s="158" t="s">
        <v>176</v>
      </c>
      <c r="G539" s="158" t="s">
        <v>176</v>
      </c>
      <c r="H539" s="158" t="s">
        <v>176</v>
      </c>
      <c r="I539" s="158" t="s">
        <v>176</v>
      </c>
      <c r="J539" s="165">
        <v>747311</v>
      </c>
      <c r="K539" s="158" t="s">
        <v>176</v>
      </c>
      <c r="L539" s="158" t="s">
        <v>176</v>
      </c>
      <c r="M539" s="158" t="s">
        <v>176</v>
      </c>
      <c r="N539" s="175"/>
      <c r="O539" s="165" t="s">
        <v>648</v>
      </c>
      <c r="P539" s="160"/>
      <c r="R539" s="161">
        <f>P539-SUM(R540:R560)</f>
        <v>0</v>
      </c>
      <c r="T539" s="160"/>
      <c r="V539" s="161">
        <f>T539+V540+V543+V552</f>
        <v>0</v>
      </c>
    </row>
    <row r="540" spans="1:26" ht="15" customHeight="1">
      <c r="A540" s="153">
        <v>530</v>
      </c>
      <c r="B540" s="153">
        <f t="shared" si="186"/>
        <v>7</v>
      </c>
      <c r="C540" s="154">
        <f t="shared" si="187"/>
        <v>7473111</v>
      </c>
      <c r="D540" s="154" t="s">
        <v>1421</v>
      </c>
      <c r="F540" s="158" t="s">
        <v>176</v>
      </c>
      <c r="G540" s="158" t="s">
        <v>176</v>
      </c>
      <c r="H540" s="158" t="s">
        <v>176</v>
      </c>
      <c r="I540" s="158" t="s">
        <v>176</v>
      </c>
      <c r="J540" s="158" t="s">
        <v>176</v>
      </c>
      <c r="K540" s="166">
        <v>7473111</v>
      </c>
      <c r="L540" s="158" t="s">
        <v>176</v>
      </c>
      <c r="M540" s="158" t="s">
        <v>176</v>
      </c>
      <c r="N540" s="175"/>
      <c r="O540" s="166" t="s">
        <v>236</v>
      </c>
      <c r="P540" s="160"/>
      <c r="R540" s="161">
        <f>P540-R541-R542</f>
        <v>0</v>
      </c>
      <c r="T540" s="160"/>
      <c r="V540" s="161">
        <f>T540+V541+V542</f>
        <v>0</v>
      </c>
    </row>
    <row r="541" spans="1:26" ht="15" hidden="1" customHeight="1">
      <c r="A541" s="153">
        <v>531</v>
      </c>
      <c r="B541" s="153">
        <f t="shared" si="186"/>
        <v>8</v>
      </c>
      <c r="C541" s="154">
        <f t="shared" si="187"/>
        <v>74731114</v>
      </c>
      <c r="F541" s="158" t="s">
        <v>176</v>
      </c>
      <c r="G541" s="158" t="s">
        <v>176</v>
      </c>
      <c r="H541" s="158" t="s">
        <v>176</v>
      </c>
      <c r="I541" s="158" t="s">
        <v>176</v>
      </c>
      <c r="J541" s="158" t="s">
        <v>176</v>
      </c>
      <c r="K541" s="158" t="s">
        <v>176</v>
      </c>
      <c r="L541" s="167">
        <v>74731114</v>
      </c>
      <c r="M541" s="158" t="s">
        <v>176</v>
      </c>
      <c r="N541" s="175" t="s">
        <v>1422</v>
      </c>
      <c r="O541" s="167" t="s">
        <v>949</v>
      </c>
      <c r="P541" s="160"/>
      <c r="R541" s="161">
        <f t="shared" ref="R541:R542" si="194">P541</f>
        <v>0</v>
      </c>
      <c r="T541" s="160"/>
      <c r="V541" s="161">
        <f t="shared" ref="V541:V542" si="195">T541</f>
        <v>0</v>
      </c>
    </row>
    <row r="542" spans="1:26" ht="15" hidden="1" customHeight="1">
      <c r="A542" s="153">
        <v>532</v>
      </c>
      <c r="B542" s="153">
        <f t="shared" si="186"/>
        <v>8</v>
      </c>
      <c r="C542" s="154">
        <f t="shared" si="187"/>
        <v>74731118</v>
      </c>
      <c r="F542" s="158" t="s">
        <v>176</v>
      </c>
      <c r="G542" s="158" t="s">
        <v>176</v>
      </c>
      <c r="H542" s="158" t="s">
        <v>176</v>
      </c>
      <c r="I542" s="158" t="s">
        <v>176</v>
      </c>
      <c r="J542" s="158" t="s">
        <v>176</v>
      </c>
      <c r="K542" s="158" t="s">
        <v>176</v>
      </c>
      <c r="L542" s="167">
        <v>74731118</v>
      </c>
      <c r="M542" s="158" t="s">
        <v>176</v>
      </c>
      <c r="N542" s="175" t="s">
        <v>1422</v>
      </c>
      <c r="O542" s="167" t="s">
        <v>951</v>
      </c>
      <c r="P542" s="160"/>
      <c r="R542" s="161">
        <f t="shared" si="194"/>
        <v>0</v>
      </c>
      <c r="T542" s="160"/>
      <c r="V542" s="161">
        <f t="shared" si="195"/>
        <v>0</v>
      </c>
    </row>
    <row r="543" spans="1:26" ht="15" customHeight="1">
      <c r="A543" s="153">
        <v>533</v>
      </c>
      <c r="B543" s="153">
        <f t="shared" si="186"/>
        <v>7</v>
      </c>
      <c r="C543" s="154">
        <f t="shared" si="187"/>
        <v>7473112</v>
      </c>
      <c r="D543" s="154" t="s">
        <v>1421</v>
      </c>
      <c r="F543" s="158" t="s">
        <v>176</v>
      </c>
      <c r="G543" s="158" t="s">
        <v>176</v>
      </c>
      <c r="H543" s="158" t="s">
        <v>176</v>
      </c>
      <c r="I543" s="158" t="s">
        <v>176</v>
      </c>
      <c r="J543" s="158" t="s">
        <v>176</v>
      </c>
      <c r="K543" s="166">
        <v>7473112</v>
      </c>
      <c r="L543" s="158" t="s">
        <v>176</v>
      </c>
      <c r="M543" s="158" t="s">
        <v>176</v>
      </c>
      <c r="N543" s="175"/>
      <c r="O543" s="166" t="s">
        <v>649</v>
      </c>
      <c r="P543" s="160"/>
      <c r="R543" s="161">
        <f>P543-R544-R545-R546-R547-R548-R549-R550-R551</f>
        <v>0</v>
      </c>
      <c r="T543" s="160"/>
      <c r="V543" s="161">
        <f>T543+V544+V545+V548+V549+V550+V551</f>
        <v>0</v>
      </c>
    </row>
    <row r="544" spans="1:26" ht="15" hidden="1" customHeight="1">
      <c r="A544" s="153">
        <v>534</v>
      </c>
      <c r="B544" s="153">
        <f t="shared" si="186"/>
        <v>8</v>
      </c>
      <c r="C544" s="154">
        <f t="shared" si="187"/>
        <v>74731121</v>
      </c>
      <c r="F544" s="158" t="s">
        <v>176</v>
      </c>
      <c r="G544" s="158" t="s">
        <v>176</v>
      </c>
      <c r="H544" s="158" t="s">
        <v>176</v>
      </c>
      <c r="I544" s="158" t="s">
        <v>176</v>
      </c>
      <c r="J544" s="158" t="s">
        <v>176</v>
      </c>
      <c r="K544" s="158" t="s">
        <v>176</v>
      </c>
      <c r="L544" s="167">
        <v>74731121</v>
      </c>
      <c r="M544" s="158" t="s">
        <v>176</v>
      </c>
      <c r="N544" s="175" t="s">
        <v>1422</v>
      </c>
      <c r="O544" s="167" t="s">
        <v>650</v>
      </c>
      <c r="P544" s="160"/>
      <c r="R544" s="161">
        <f>P544</f>
        <v>0</v>
      </c>
      <c r="T544" s="160"/>
      <c r="V544" s="161">
        <f>T544</f>
        <v>0</v>
      </c>
    </row>
    <row r="545" spans="1:22" ht="15" hidden="1" customHeight="1">
      <c r="A545" s="153">
        <v>535</v>
      </c>
      <c r="B545" s="153">
        <f t="shared" si="186"/>
        <v>8</v>
      </c>
      <c r="C545" s="154">
        <f t="shared" si="187"/>
        <v>74731122</v>
      </c>
      <c r="F545" s="158" t="s">
        <v>176</v>
      </c>
      <c r="G545" s="158" t="s">
        <v>176</v>
      </c>
      <c r="H545" s="158" t="s">
        <v>176</v>
      </c>
      <c r="I545" s="158" t="s">
        <v>176</v>
      </c>
      <c r="J545" s="158" t="s">
        <v>176</v>
      </c>
      <c r="K545" s="158" t="s">
        <v>176</v>
      </c>
      <c r="L545" s="167">
        <v>74731122</v>
      </c>
      <c r="M545" s="158" t="s">
        <v>176</v>
      </c>
      <c r="N545" s="175" t="s">
        <v>1422</v>
      </c>
      <c r="O545" s="167" t="s">
        <v>651</v>
      </c>
      <c r="P545" s="160"/>
      <c r="R545" s="161">
        <f>P545-R546-R547</f>
        <v>0</v>
      </c>
      <c r="T545" s="160"/>
      <c r="V545" s="161">
        <f>T545+V546+V547</f>
        <v>0</v>
      </c>
    </row>
    <row r="546" spans="1:22" ht="15" hidden="1" customHeight="1">
      <c r="A546" s="153">
        <v>536</v>
      </c>
      <c r="B546" s="153">
        <f t="shared" si="186"/>
        <v>9</v>
      </c>
      <c r="C546" s="154">
        <f t="shared" si="187"/>
        <v>747311221</v>
      </c>
      <c r="F546" s="158" t="s">
        <v>176</v>
      </c>
      <c r="G546" s="158" t="s">
        <v>176</v>
      </c>
      <c r="H546" s="158" t="s">
        <v>176</v>
      </c>
      <c r="I546" s="158" t="s">
        <v>176</v>
      </c>
      <c r="J546" s="158" t="s">
        <v>176</v>
      </c>
      <c r="K546" s="158" t="s">
        <v>176</v>
      </c>
      <c r="L546" s="158" t="s">
        <v>176</v>
      </c>
      <c r="M546" s="158">
        <v>747311221</v>
      </c>
      <c r="N546" s="175" t="s">
        <v>1422</v>
      </c>
      <c r="O546" s="158" t="s">
        <v>652</v>
      </c>
      <c r="P546" s="160"/>
      <c r="R546" s="161">
        <f>P546</f>
        <v>0</v>
      </c>
      <c r="T546" s="160"/>
      <c r="V546" s="161">
        <f>T546</f>
        <v>0</v>
      </c>
    </row>
    <row r="547" spans="1:22" ht="15" hidden="1" customHeight="1">
      <c r="A547" s="153">
        <v>537</v>
      </c>
      <c r="B547" s="153">
        <f t="shared" si="186"/>
        <v>9</v>
      </c>
      <c r="C547" s="154">
        <f t="shared" si="187"/>
        <v>747311228</v>
      </c>
      <c r="F547" s="158" t="s">
        <v>176</v>
      </c>
      <c r="G547" s="158" t="s">
        <v>176</v>
      </c>
      <c r="H547" s="158" t="s">
        <v>176</v>
      </c>
      <c r="I547" s="158" t="s">
        <v>176</v>
      </c>
      <c r="J547" s="158" t="s">
        <v>176</v>
      </c>
      <c r="K547" s="158" t="s">
        <v>176</v>
      </c>
      <c r="L547" s="158" t="s">
        <v>176</v>
      </c>
      <c r="M547" s="158">
        <v>747311228</v>
      </c>
      <c r="N547" s="175" t="s">
        <v>1422</v>
      </c>
      <c r="O547" s="158" t="s">
        <v>1241</v>
      </c>
      <c r="P547" s="160"/>
      <c r="R547" s="161">
        <f>P547</f>
        <v>0</v>
      </c>
      <c r="T547" s="160"/>
      <c r="V547" s="161">
        <f>T547</f>
        <v>0</v>
      </c>
    </row>
    <row r="548" spans="1:22" ht="15" hidden="1" customHeight="1">
      <c r="A548" s="153">
        <v>538</v>
      </c>
      <c r="B548" s="153">
        <f t="shared" si="186"/>
        <v>8</v>
      </c>
      <c r="C548" s="154">
        <f t="shared" si="187"/>
        <v>74731123</v>
      </c>
      <c r="F548" s="158" t="s">
        <v>176</v>
      </c>
      <c r="G548" s="158" t="s">
        <v>176</v>
      </c>
      <c r="H548" s="158" t="s">
        <v>176</v>
      </c>
      <c r="I548" s="158" t="s">
        <v>176</v>
      </c>
      <c r="J548" s="158" t="s">
        <v>176</v>
      </c>
      <c r="K548" s="158" t="s">
        <v>176</v>
      </c>
      <c r="L548" s="167">
        <v>74731123</v>
      </c>
      <c r="M548" s="158" t="s">
        <v>176</v>
      </c>
      <c r="N548" s="175" t="s">
        <v>1422</v>
      </c>
      <c r="O548" s="167" t="s">
        <v>654</v>
      </c>
      <c r="P548" s="160"/>
      <c r="R548" s="161">
        <f>P548</f>
        <v>0</v>
      </c>
      <c r="T548" s="160"/>
      <c r="V548" s="161">
        <f>T548</f>
        <v>0</v>
      </c>
    </row>
    <row r="549" spans="1:22" ht="15" hidden="1" customHeight="1">
      <c r="A549" s="153">
        <v>539</v>
      </c>
      <c r="B549" s="153">
        <f t="shared" si="186"/>
        <v>8</v>
      </c>
      <c r="C549" s="154">
        <f t="shared" si="187"/>
        <v>74731124</v>
      </c>
      <c r="F549" s="158" t="s">
        <v>176</v>
      </c>
      <c r="G549" s="158" t="s">
        <v>176</v>
      </c>
      <c r="H549" s="158" t="s">
        <v>176</v>
      </c>
      <c r="I549" s="158" t="s">
        <v>176</v>
      </c>
      <c r="J549" s="158" t="s">
        <v>176</v>
      </c>
      <c r="K549" s="158" t="s">
        <v>176</v>
      </c>
      <c r="L549" s="167">
        <v>74731124</v>
      </c>
      <c r="M549" s="158" t="s">
        <v>176</v>
      </c>
      <c r="N549" s="175" t="s">
        <v>1422</v>
      </c>
      <c r="O549" s="167" t="s">
        <v>655</v>
      </c>
      <c r="P549" s="160"/>
      <c r="R549" s="161">
        <f t="shared" ref="R549:R551" si="196">P549</f>
        <v>0</v>
      </c>
      <c r="T549" s="160"/>
      <c r="V549" s="161">
        <f t="shared" ref="V549:V551" si="197">T549</f>
        <v>0</v>
      </c>
    </row>
    <row r="550" spans="1:22" ht="15" hidden="1" customHeight="1">
      <c r="A550" s="153">
        <v>540</v>
      </c>
      <c r="B550" s="153">
        <f t="shared" si="186"/>
        <v>8</v>
      </c>
      <c r="C550" s="154">
        <f t="shared" si="187"/>
        <v>74731125</v>
      </c>
      <c r="F550" s="158" t="s">
        <v>176</v>
      </c>
      <c r="G550" s="158" t="s">
        <v>176</v>
      </c>
      <c r="H550" s="158" t="s">
        <v>176</v>
      </c>
      <c r="I550" s="158" t="s">
        <v>176</v>
      </c>
      <c r="J550" s="158" t="s">
        <v>176</v>
      </c>
      <c r="K550" s="158" t="s">
        <v>176</v>
      </c>
      <c r="L550" s="167">
        <v>74731125</v>
      </c>
      <c r="M550" s="158" t="s">
        <v>176</v>
      </c>
      <c r="N550" s="175" t="s">
        <v>1422</v>
      </c>
      <c r="O550" s="167" t="s">
        <v>656</v>
      </c>
      <c r="P550" s="160"/>
      <c r="R550" s="161">
        <f t="shared" si="196"/>
        <v>0</v>
      </c>
      <c r="T550" s="160"/>
      <c r="V550" s="161">
        <f t="shared" si="197"/>
        <v>0</v>
      </c>
    </row>
    <row r="551" spans="1:22" ht="15" hidden="1" customHeight="1">
      <c r="A551" s="153">
        <v>541</v>
      </c>
      <c r="B551" s="153">
        <f t="shared" si="186"/>
        <v>8</v>
      </c>
      <c r="C551" s="154">
        <f t="shared" si="187"/>
        <v>74731128</v>
      </c>
      <c r="F551" s="158" t="s">
        <v>176</v>
      </c>
      <c r="G551" s="158" t="s">
        <v>176</v>
      </c>
      <c r="H551" s="158" t="s">
        <v>176</v>
      </c>
      <c r="I551" s="158" t="s">
        <v>176</v>
      </c>
      <c r="J551" s="158" t="s">
        <v>176</v>
      </c>
      <c r="K551" s="158" t="s">
        <v>176</v>
      </c>
      <c r="L551" s="167">
        <v>74731128</v>
      </c>
      <c r="M551" s="158" t="s">
        <v>176</v>
      </c>
      <c r="N551" s="175" t="s">
        <v>1422</v>
      </c>
      <c r="O551" s="167" t="s">
        <v>1292</v>
      </c>
      <c r="P551" s="160"/>
      <c r="R551" s="161">
        <f t="shared" si="196"/>
        <v>0</v>
      </c>
      <c r="T551" s="160"/>
      <c r="V551" s="161">
        <f t="shared" si="197"/>
        <v>0</v>
      </c>
    </row>
    <row r="552" spans="1:22" ht="15" customHeight="1">
      <c r="A552" s="153">
        <v>542</v>
      </c>
      <c r="B552" s="153">
        <f t="shared" si="186"/>
        <v>7</v>
      </c>
      <c r="C552" s="154">
        <f t="shared" si="187"/>
        <v>7473113</v>
      </c>
      <c r="D552" s="154" t="s">
        <v>1421</v>
      </c>
      <c r="F552" s="158" t="s">
        <v>176</v>
      </c>
      <c r="G552" s="158" t="s">
        <v>176</v>
      </c>
      <c r="H552" s="158" t="s">
        <v>176</v>
      </c>
      <c r="I552" s="158" t="s">
        <v>176</v>
      </c>
      <c r="J552" s="158" t="s">
        <v>176</v>
      </c>
      <c r="K552" s="166">
        <v>7473113</v>
      </c>
      <c r="L552" s="158" t="s">
        <v>176</v>
      </c>
      <c r="M552" s="158" t="s">
        <v>176</v>
      </c>
      <c r="N552" s="175"/>
      <c r="O552" s="166" t="s">
        <v>658</v>
      </c>
      <c r="P552" s="160"/>
      <c r="R552" s="161">
        <f>P552-R553-R554-R555-R556-R557-R558-R559-R560</f>
        <v>0</v>
      </c>
      <c r="T552" s="160"/>
      <c r="V552" s="161">
        <f>T552+V553+V557</f>
        <v>0</v>
      </c>
    </row>
    <row r="553" spans="1:22" ht="15" hidden="1" customHeight="1">
      <c r="A553" s="153">
        <v>543</v>
      </c>
      <c r="B553" s="153">
        <f t="shared" si="186"/>
        <v>8</v>
      </c>
      <c r="C553" s="154">
        <f t="shared" si="187"/>
        <v>74731131</v>
      </c>
      <c r="F553" s="158" t="s">
        <v>176</v>
      </c>
      <c r="G553" s="158" t="s">
        <v>176</v>
      </c>
      <c r="H553" s="158" t="s">
        <v>176</v>
      </c>
      <c r="I553" s="158" t="s">
        <v>176</v>
      </c>
      <c r="J553" s="158" t="s">
        <v>176</v>
      </c>
      <c r="K553" s="158" t="s">
        <v>176</v>
      </c>
      <c r="L553" s="167">
        <v>74731131</v>
      </c>
      <c r="M553" s="158" t="s">
        <v>176</v>
      </c>
      <c r="N553" s="175" t="s">
        <v>1422</v>
      </c>
      <c r="O553" s="167" t="s">
        <v>659</v>
      </c>
      <c r="P553" s="160"/>
      <c r="R553" s="161">
        <f>P553-R554-R555-R556</f>
        <v>0</v>
      </c>
      <c r="T553" s="160"/>
      <c r="V553" s="161">
        <f>T553+V554+V555+V556</f>
        <v>0</v>
      </c>
    </row>
    <row r="554" spans="1:22" ht="15" hidden="1" customHeight="1">
      <c r="A554" s="153">
        <v>544</v>
      </c>
      <c r="B554" s="153">
        <f t="shared" si="186"/>
        <v>9</v>
      </c>
      <c r="C554" s="154">
        <f t="shared" si="187"/>
        <v>747311311</v>
      </c>
      <c r="F554" s="158" t="s">
        <v>176</v>
      </c>
      <c r="G554" s="158" t="s">
        <v>176</v>
      </c>
      <c r="H554" s="158" t="s">
        <v>176</v>
      </c>
      <c r="I554" s="158" t="s">
        <v>176</v>
      </c>
      <c r="J554" s="158" t="s">
        <v>176</v>
      </c>
      <c r="K554" s="158" t="s">
        <v>176</v>
      </c>
      <c r="L554" s="158" t="s">
        <v>176</v>
      </c>
      <c r="M554" s="158">
        <v>747311311</v>
      </c>
      <c r="N554" s="175" t="s">
        <v>1422</v>
      </c>
      <c r="O554" s="158" t="s">
        <v>660</v>
      </c>
      <c r="P554" s="160"/>
      <c r="R554" s="161">
        <f t="shared" ref="R554:R556" si="198">P554</f>
        <v>0</v>
      </c>
      <c r="T554" s="160"/>
      <c r="V554" s="161">
        <f t="shared" ref="V554:V556" si="199">T554</f>
        <v>0</v>
      </c>
    </row>
    <row r="555" spans="1:22" ht="15" hidden="1" customHeight="1">
      <c r="A555" s="153">
        <v>545</v>
      </c>
      <c r="B555" s="153">
        <f t="shared" si="186"/>
        <v>9</v>
      </c>
      <c r="C555" s="154">
        <f t="shared" si="187"/>
        <v>747311312</v>
      </c>
      <c r="F555" s="158" t="s">
        <v>176</v>
      </c>
      <c r="G555" s="158" t="s">
        <v>176</v>
      </c>
      <c r="H555" s="158" t="s">
        <v>176</v>
      </c>
      <c r="I555" s="158" t="s">
        <v>176</v>
      </c>
      <c r="J555" s="158" t="s">
        <v>176</v>
      </c>
      <c r="K555" s="158" t="s">
        <v>176</v>
      </c>
      <c r="L555" s="158" t="s">
        <v>176</v>
      </c>
      <c r="M555" s="158">
        <v>747311312</v>
      </c>
      <c r="N555" s="175" t="s">
        <v>1422</v>
      </c>
      <c r="O555" s="158" t="s">
        <v>662</v>
      </c>
      <c r="P555" s="160"/>
      <c r="R555" s="161">
        <f t="shared" si="198"/>
        <v>0</v>
      </c>
      <c r="T555" s="160"/>
      <c r="V555" s="161">
        <f t="shared" si="199"/>
        <v>0</v>
      </c>
    </row>
    <row r="556" spans="1:22" ht="15" hidden="1" customHeight="1">
      <c r="A556" s="153">
        <v>546</v>
      </c>
      <c r="B556" s="153">
        <f t="shared" si="186"/>
        <v>9</v>
      </c>
      <c r="C556" s="154">
        <f t="shared" si="187"/>
        <v>747311313</v>
      </c>
      <c r="F556" s="158" t="s">
        <v>176</v>
      </c>
      <c r="G556" s="158" t="s">
        <v>176</v>
      </c>
      <c r="H556" s="158" t="s">
        <v>176</v>
      </c>
      <c r="I556" s="158" t="s">
        <v>176</v>
      </c>
      <c r="J556" s="158" t="s">
        <v>176</v>
      </c>
      <c r="K556" s="158" t="s">
        <v>176</v>
      </c>
      <c r="L556" s="158" t="s">
        <v>176</v>
      </c>
      <c r="M556" s="158">
        <v>747311313</v>
      </c>
      <c r="N556" s="175" t="s">
        <v>1422</v>
      </c>
      <c r="O556" s="158" t="s">
        <v>410</v>
      </c>
      <c r="P556" s="160"/>
      <c r="R556" s="161">
        <f t="shared" si="198"/>
        <v>0</v>
      </c>
      <c r="T556" s="160"/>
      <c r="V556" s="161">
        <f t="shared" si="199"/>
        <v>0</v>
      </c>
    </row>
    <row r="557" spans="1:22" ht="15" hidden="1" customHeight="1">
      <c r="A557" s="153">
        <v>547</v>
      </c>
      <c r="B557" s="153">
        <f t="shared" si="186"/>
        <v>8</v>
      </c>
      <c r="C557" s="154">
        <f t="shared" si="187"/>
        <v>74731132</v>
      </c>
      <c r="F557" s="158" t="s">
        <v>176</v>
      </c>
      <c r="G557" s="158" t="s">
        <v>176</v>
      </c>
      <c r="H557" s="158" t="s">
        <v>176</v>
      </c>
      <c r="I557" s="158" t="s">
        <v>176</v>
      </c>
      <c r="J557" s="158" t="s">
        <v>176</v>
      </c>
      <c r="K557" s="158" t="s">
        <v>176</v>
      </c>
      <c r="L557" s="167">
        <v>74731132</v>
      </c>
      <c r="M557" s="158" t="s">
        <v>176</v>
      </c>
      <c r="N557" s="175" t="s">
        <v>1422</v>
      </c>
      <c r="O557" s="167" t="s">
        <v>672</v>
      </c>
      <c r="P557" s="160"/>
      <c r="R557" s="161">
        <f>P557-R558-R559-R560</f>
        <v>0</v>
      </c>
      <c r="T557" s="160"/>
      <c r="V557" s="161">
        <f>T557+V558+V559+V560</f>
        <v>0</v>
      </c>
    </row>
    <row r="558" spans="1:22" ht="15" hidden="1" customHeight="1">
      <c r="A558" s="153">
        <v>548</v>
      </c>
      <c r="B558" s="153">
        <f t="shared" si="186"/>
        <v>9</v>
      </c>
      <c r="C558" s="154">
        <f t="shared" si="187"/>
        <v>747311321</v>
      </c>
      <c r="F558" s="158" t="s">
        <v>176</v>
      </c>
      <c r="G558" s="158" t="s">
        <v>176</v>
      </c>
      <c r="H558" s="158" t="s">
        <v>176</v>
      </c>
      <c r="I558" s="158" t="s">
        <v>176</v>
      </c>
      <c r="J558" s="158" t="s">
        <v>176</v>
      </c>
      <c r="K558" s="158" t="s">
        <v>176</v>
      </c>
      <c r="L558" s="158" t="s">
        <v>176</v>
      </c>
      <c r="M558" s="158">
        <v>747311321</v>
      </c>
      <c r="N558" s="175" t="s">
        <v>1422</v>
      </c>
      <c r="O558" s="158" t="s">
        <v>660</v>
      </c>
      <c r="P558" s="160"/>
      <c r="R558" s="161">
        <f t="shared" ref="R558:R560" si="200">P558</f>
        <v>0</v>
      </c>
      <c r="T558" s="160"/>
      <c r="V558" s="161">
        <f t="shared" ref="V558:V560" si="201">T558</f>
        <v>0</v>
      </c>
    </row>
    <row r="559" spans="1:22" ht="15" hidden="1" customHeight="1">
      <c r="A559" s="153">
        <v>549</v>
      </c>
      <c r="B559" s="153">
        <f t="shared" si="186"/>
        <v>9</v>
      </c>
      <c r="C559" s="154">
        <f t="shared" si="187"/>
        <v>747311322</v>
      </c>
      <c r="F559" s="158" t="s">
        <v>176</v>
      </c>
      <c r="G559" s="158" t="s">
        <v>176</v>
      </c>
      <c r="H559" s="158" t="s">
        <v>176</v>
      </c>
      <c r="I559" s="158" t="s">
        <v>176</v>
      </c>
      <c r="J559" s="158" t="s">
        <v>176</v>
      </c>
      <c r="K559" s="158" t="s">
        <v>176</v>
      </c>
      <c r="L559" s="158" t="s">
        <v>176</v>
      </c>
      <c r="M559" s="158">
        <v>747311322</v>
      </c>
      <c r="N559" s="175" t="s">
        <v>1422</v>
      </c>
      <c r="O559" s="158" t="s">
        <v>662</v>
      </c>
      <c r="P559" s="160"/>
      <c r="R559" s="161">
        <f t="shared" si="200"/>
        <v>0</v>
      </c>
      <c r="T559" s="160"/>
      <c r="V559" s="161">
        <f t="shared" si="201"/>
        <v>0</v>
      </c>
    </row>
    <row r="560" spans="1:22" ht="15" hidden="1" customHeight="1">
      <c r="A560" s="153">
        <v>550</v>
      </c>
      <c r="B560" s="153">
        <f t="shared" si="186"/>
        <v>9</v>
      </c>
      <c r="C560" s="154">
        <f t="shared" si="187"/>
        <v>747311323</v>
      </c>
      <c r="F560" s="158" t="s">
        <v>176</v>
      </c>
      <c r="G560" s="158" t="s">
        <v>176</v>
      </c>
      <c r="H560" s="158" t="s">
        <v>176</v>
      </c>
      <c r="I560" s="158" t="s">
        <v>176</v>
      </c>
      <c r="J560" s="158" t="s">
        <v>176</v>
      </c>
      <c r="K560" s="158" t="s">
        <v>176</v>
      </c>
      <c r="L560" s="158" t="s">
        <v>176</v>
      </c>
      <c r="M560" s="158">
        <v>747311323</v>
      </c>
      <c r="N560" s="175" t="s">
        <v>1422</v>
      </c>
      <c r="O560" s="158" t="s">
        <v>410</v>
      </c>
      <c r="P560" s="160"/>
      <c r="R560" s="161">
        <f t="shared" si="200"/>
        <v>0</v>
      </c>
      <c r="T560" s="160"/>
      <c r="V560" s="161">
        <f t="shared" si="201"/>
        <v>0</v>
      </c>
    </row>
    <row r="561" spans="1:22" ht="15" customHeight="1">
      <c r="A561" s="153">
        <v>551</v>
      </c>
      <c r="B561" s="153">
        <f t="shared" si="186"/>
        <v>6</v>
      </c>
      <c r="C561" s="154">
        <f t="shared" si="187"/>
        <v>747312</v>
      </c>
      <c r="D561" s="154" t="s">
        <v>1421</v>
      </c>
      <c r="F561" s="158" t="s">
        <v>176</v>
      </c>
      <c r="G561" s="158" t="s">
        <v>176</v>
      </c>
      <c r="H561" s="158" t="s">
        <v>176</v>
      </c>
      <c r="I561" s="158" t="s">
        <v>176</v>
      </c>
      <c r="J561" s="165">
        <v>747312</v>
      </c>
      <c r="K561" s="158" t="s">
        <v>176</v>
      </c>
      <c r="L561" s="158" t="s">
        <v>176</v>
      </c>
      <c r="M561" s="158" t="s">
        <v>176</v>
      </c>
      <c r="N561" s="175"/>
      <c r="O561" s="165" t="s">
        <v>320</v>
      </c>
      <c r="P561" s="160"/>
      <c r="R561" s="161">
        <f>P561-R562-R563-R564-R565-R566-R567-R568-R569-R570-R571-R572</f>
        <v>0</v>
      </c>
      <c r="T561" s="160"/>
      <c r="V561" s="161">
        <f>T561+V562+V569</f>
        <v>0</v>
      </c>
    </row>
    <row r="562" spans="1:22" ht="15" customHeight="1">
      <c r="A562" s="153">
        <v>552</v>
      </c>
      <c r="B562" s="153">
        <f t="shared" si="186"/>
        <v>7</v>
      </c>
      <c r="C562" s="154">
        <f t="shared" si="187"/>
        <v>7473121</v>
      </c>
      <c r="D562" s="154" t="s">
        <v>1421</v>
      </c>
      <c r="F562" s="158" t="s">
        <v>176</v>
      </c>
      <c r="G562" s="158" t="s">
        <v>176</v>
      </c>
      <c r="H562" s="158" t="s">
        <v>176</v>
      </c>
      <c r="I562" s="158" t="s">
        <v>176</v>
      </c>
      <c r="J562" s="158" t="s">
        <v>176</v>
      </c>
      <c r="K562" s="166">
        <v>7473121</v>
      </c>
      <c r="L562" s="158" t="s">
        <v>176</v>
      </c>
      <c r="M562" s="158" t="s">
        <v>176</v>
      </c>
      <c r="N562" s="175"/>
      <c r="O562" s="166" t="s">
        <v>321</v>
      </c>
      <c r="P562" s="160"/>
      <c r="R562" s="161">
        <f>P562-R563-R564-R565-R566-R567-R568</f>
        <v>0</v>
      </c>
      <c r="T562" s="160"/>
      <c r="V562" s="161">
        <f>T562+V563+V564+V565+V566+V567+V568</f>
        <v>0</v>
      </c>
    </row>
    <row r="563" spans="1:22" ht="15" customHeight="1">
      <c r="A563" s="153">
        <v>553</v>
      </c>
      <c r="B563" s="153">
        <f t="shared" si="186"/>
        <v>8</v>
      </c>
      <c r="C563" s="154">
        <f t="shared" si="187"/>
        <v>74731211</v>
      </c>
      <c r="D563" s="154" t="s">
        <v>1421</v>
      </c>
      <c r="F563" s="158" t="s">
        <v>176</v>
      </c>
      <c r="G563" s="158" t="s">
        <v>176</v>
      </c>
      <c r="H563" s="158" t="s">
        <v>176</v>
      </c>
      <c r="I563" s="158" t="s">
        <v>176</v>
      </c>
      <c r="J563" s="158" t="s">
        <v>176</v>
      </c>
      <c r="K563" s="158" t="s">
        <v>176</v>
      </c>
      <c r="L563" s="167">
        <v>74731211</v>
      </c>
      <c r="M563" s="158" t="s">
        <v>176</v>
      </c>
      <c r="N563" s="175"/>
      <c r="O563" s="167" t="s">
        <v>413</v>
      </c>
      <c r="P563" s="160"/>
      <c r="R563" s="161">
        <f>P563</f>
        <v>0</v>
      </c>
      <c r="T563" s="160"/>
      <c r="V563" s="161">
        <f>T563</f>
        <v>0</v>
      </c>
    </row>
    <row r="564" spans="1:22" ht="15" customHeight="1">
      <c r="A564" s="153">
        <v>554</v>
      </c>
      <c r="B564" s="153">
        <f t="shared" si="186"/>
        <v>8</v>
      </c>
      <c r="C564" s="154">
        <f t="shared" si="187"/>
        <v>74731212</v>
      </c>
      <c r="D564" s="154" t="s">
        <v>1421</v>
      </c>
      <c r="F564" s="158" t="s">
        <v>176</v>
      </c>
      <c r="G564" s="158" t="s">
        <v>176</v>
      </c>
      <c r="H564" s="158" t="s">
        <v>176</v>
      </c>
      <c r="I564" s="158" t="s">
        <v>176</v>
      </c>
      <c r="J564" s="158" t="s">
        <v>176</v>
      </c>
      <c r="K564" s="158" t="s">
        <v>176</v>
      </c>
      <c r="L564" s="167">
        <v>74731212</v>
      </c>
      <c r="M564" s="158" t="s">
        <v>176</v>
      </c>
      <c r="N564" s="175"/>
      <c r="O564" s="167" t="s">
        <v>414</v>
      </c>
      <c r="P564" s="160"/>
      <c r="R564" s="161">
        <f t="shared" ref="R564:R568" si="202">P564</f>
        <v>0</v>
      </c>
      <c r="T564" s="160"/>
      <c r="V564" s="161">
        <f t="shared" ref="V564:V568" si="203">T564</f>
        <v>0</v>
      </c>
    </row>
    <row r="565" spans="1:22" ht="15" customHeight="1">
      <c r="A565" s="153">
        <v>555</v>
      </c>
      <c r="B565" s="153">
        <f t="shared" si="186"/>
        <v>8</v>
      </c>
      <c r="C565" s="154">
        <f t="shared" si="187"/>
        <v>74731213</v>
      </c>
      <c r="D565" s="154" t="s">
        <v>1421</v>
      </c>
      <c r="F565" s="158" t="s">
        <v>176</v>
      </c>
      <c r="G565" s="158" t="s">
        <v>176</v>
      </c>
      <c r="H565" s="158" t="s">
        <v>176</v>
      </c>
      <c r="I565" s="158" t="s">
        <v>176</v>
      </c>
      <c r="J565" s="158" t="s">
        <v>176</v>
      </c>
      <c r="K565" s="158" t="s">
        <v>176</v>
      </c>
      <c r="L565" s="167">
        <v>74731213</v>
      </c>
      <c r="M565" s="158" t="s">
        <v>176</v>
      </c>
      <c r="N565" s="175"/>
      <c r="O565" s="167" t="s">
        <v>415</v>
      </c>
      <c r="P565" s="160"/>
      <c r="R565" s="161">
        <f t="shared" si="202"/>
        <v>0</v>
      </c>
      <c r="T565" s="160"/>
      <c r="V565" s="161">
        <f t="shared" si="203"/>
        <v>0</v>
      </c>
    </row>
    <row r="566" spans="1:22" ht="15" customHeight="1">
      <c r="A566" s="153">
        <v>556</v>
      </c>
      <c r="B566" s="153">
        <f t="shared" si="186"/>
        <v>8</v>
      </c>
      <c r="C566" s="154">
        <f t="shared" si="187"/>
        <v>74731214</v>
      </c>
      <c r="D566" s="154" t="s">
        <v>1421</v>
      </c>
      <c r="F566" s="158" t="s">
        <v>176</v>
      </c>
      <c r="G566" s="158" t="s">
        <v>176</v>
      </c>
      <c r="H566" s="158" t="s">
        <v>176</v>
      </c>
      <c r="I566" s="158" t="s">
        <v>176</v>
      </c>
      <c r="J566" s="158" t="s">
        <v>176</v>
      </c>
      <c r="K566" s="158" t="s">
        <v>176</v>
      </c>
      <c r="L566" s="167">
        <v>74731214</v>
      </c>
      <c r="M566" s="158" t="s">
        <v>176</v>
      </c>
      <c r="N566" s="175"/>
      <c r="O566" s="167" t="s">
        <v>416</v>
      </c>
      <c r="P566" s="160"/>
      <c r="R566" s="161">
        <f t="shared" si="202"/>
        <v>0</v>
      </c>
      <c r="T566" s="160"/>
      <c r="V566" s="161">
        <f t="shared" si="203"/>
        <v>0</v>
      </c>
    </row>
    <row r="567" spans="1:22" ht="15" customHeight="1">
      <c r="A567" s="153">
        <v>557</v>
      </c>
      <c r="B567" s="153">
        <f t="shared" si="186"/>
        <v>8</v>
      </c>
      <c r="C567" s="154">
        <f t="shared" si="187"/>
        <v>74731215</v>
      </c>
      <c r="D567" s="154" t="s">
        <v>1421</v>
      </c>
      <c r="F567" s="158" t="s">
        <v>176</v>
      </c>
      <c r="G567" s="158" t="s">
        <v>176</v>
      </c>
      <c r="H567" s="158" t="s">
        <v>176</v>
      </c>
      <c r="I567" s="158" t="s">
        <v>176</v>
      </c>
      <c r="J567" s="158" t="s">
        <v>176</v>
      </c>
      <c r="K567" s="158" t="s">
        <v>176</v>
      </c>
      <c r="L567" s="167">
        <v>74731215</v>
      </c>
      <c r="M567" s="158" t="s">
        <v>176</v>
      </c>
      <c r="N567" s="175"/>
      <c r="O567" s="167" t="s">
        <v>417</v>
      </c>
      <c r="P567" s="160"/>
      <c r="R567" s="161">
        <f t="shared" si="202"/>
        <v>0</v>
      </c>
      <c r="T567" s="160"/>
      <c r="V567" s="161">
        <f t="shared" si="203"/>
        <v>0</v>
      </c>
    </row>
    <row r="568" spans="1:22" ht="15" customHeight="1">
      <c r="A568" s="153">
        <v>558</v>
      </c>
      <c r="B568" s="153">
        <f t="shared" si="186"/>
        <v>8</v>
      </c>
      <c r="C568" s="154">
        <f t="shared" si="187"/>
        <v>74731218</v>
      </c>
      <c r="D568" s="154" t="s">
        <v>1421</v>
      </c>
      <c r="F568" s="158" t="s">
        <v>176</v>
      </c>
      <c r="G568" s="158" t="s">
        <v>176</v>
      </c>
      <c r="H568" s="158" t="s">
        <v>176</v>
      </c>
      <c r="I568" s="158" t="s">
        <v>176</v>
      </c>
      <c r="J568" s="158" t="s">
        <v>176</v>
      </c>
      <c r="K568" s="158" t="s">
        <v>176</v>
      </c>
      <c r="L568" s="167">
        <v>74731218</v>
      </c>
      <c r="M568" s="158" t="s">
        <v>176</v>
      </c>
      <c r="N568" s="175"/>
      <c r="O568" s="167" t="s">
        <v>418</v>
      </c>
      <c r="P568" s="160"/>
      <c r="R568" s="161">
        <f t="shared" si="202"/>
        <v>0</v>
      </c>
      <c r="T568" s="160"/>
      <c r="V568" s="161">
        <f t="shared" si="203"/>
        <v>0</v>
      </c>
    </row>
    <row r="569" spans="1:22" ht="15" customHeight="1">
      <c r="A569" s="153">
        <v>559</v>
      </c>
      <c r="B569" s="153">
        <f t="shared" si="186"/>
        <v>7</v>
      </c>
      <c r="C569" s="154">
        <f t="shared" si="187"/>
        <v>7473122</v>
      </c>
      <c r="D569" s="154" t="s">
        <v>1421</v>
      </c>
      <c r="F569" s="158" t="s">
        <v>176</v>
      </c>
      <c r="G569" s="158" t="s">
        <v>176</v>
      </c>
      <c r="H569" s="158" t="s">
        <v>176</v>
      </c>
      <c r="I569" s="158" t="s">
        <v>176</v>
      </c>
      <c r="J569" s="158" t="s">
        <v>176</v>
      </c>
      <c r="K569" s="166">
        <v>7473122</v>
      </c>
      <c r="L569" s="158" t="s">
        <v>176</v>
      </c>
      <c r="M569" s="158" t="s">
        <v>176</v>
      </c>
      <c r="N569" s="175"/>
      <c r="O569" s="166" t="s">
        <v>322</v>
      </c>
      <c r="P569" s="160"/>
      <c r="R569" s="161">
        <f>P569-R570-R571-R572</f>
        <v>0</v>
      </c>
      <c r="T569" s="160"/>
      <c r="V569" s="161">
        <f>T569+V570+V571+V572</f>
        <v>0</v>
      </c>
    </row>
    <row r="570" spans="1:22" ht="15" hidden="1" customHeight="1">
      <c r="A570" s="153">
        <v>560</v>
      </c>
      <c r="B570" s="153">
        <f t="shared" si="186"/>
        <v>8</v>
      </c>
      <c r="C570" s="154">
        <f t="shared" si="187"/>
        <v>74731221</v>
      </c>
      <c r="F570" s="158" t="s">
        <v>176</v>
      </c>
      <c r="G570" s="158" t="s">
        <v>176</v>
      </c>
      <c r="H570" s="158" t="s">
        <v>176</v>
      </c>
      <c r="I570" s="158" t="s">
        <v>176</v>
      </c>
      <c r="J570" s="158" t="s">
        <v>176</v>
      </c>
      <c r="K570" s="158" t="s">
        <v>176</v>
      </c>
      <c r="L570" s="167">
        <v>74731221</v>
      </c>
      <c r="M570" s="158" t="s">
        <v>176</v>
      </c>
      <c r="N570" s="175" t="s">
        <v>1422</v>
      </c>
      <c r="O570" s="167" t="s">
        <v>685</v>
      </c>
      <c r="P570" s="160"/>
      <c r="R570" s="161">
        <f t="shared" ref="R570:R572" si="204">P570</f>
        <v>0</v>
      </c>
      <c r="T570" s="160"/>
      <c r="V570" s="161">
        <f t="shared" ref="V570:V572" si="205">T570</f>
        <v>0</v>
      </c>
    </row>
    <row r="571" spans="1:22" ht="15" hidden="1" customHeight="1">
      <c r="A571" s="153">
        <v>561</v>
      </c>
      <c r="B571" s="153">
        <f t="shared" si="186"/>
        <v>8</v>
      </c>
      <c r="C571" s="154">
        <f t="shared" si="187"/>
        <v>74731222</v>
      </c>
      <c r="F571" s="158" t="s">
        <v>176</v>
      </c>
      <c r="G571" s="158" t="s">
        <v>176</v>
      </c>
      <c r="H571" s="158" t="s">
        <v>176</v>
      </c>
      <c r="I571" s="158" t="s">
        <v>176</v>
      </c>
      <c r="J571" s="158" t="s">
        <v>176</v>
      </c>
      <c r="K571" s="158" t="s">
        <v>176</v>
      </c>
      <c r="L571" s="167">
        <v>74731222</v>
      </c>
      <c r="M571" s="158" t="s">
        <v>176</v>
      </c>
      <c r="N571" s="175" t="s">
        <v>1422</v>
      </c>
      <c r="O571" s="167" t="s">
        <v>686</v>
      </c>
      <c r="P571" s="160"/>
      <c r="R571" s="161">
        <f t="shared" si="204"/>
        <v>0</v>
      </c>
      <c r="T571" s="160"/>
      <c r="V571" s="161">
        <f t="shared" si="205"/>
        <v>0</v>
      </c>
    </row>
    <row r="572" spans="1:22" ht="15" hidden="1" customHeight="1">
      <c r="A572" s="153">
        <v>562</v>
      </c>
      <c r="B572" s="153">
        <f t="shared" si="186"/>
        <v>8</v>
      </c>
      <c r="C572" s="154">
        <f t="shared" si="187"/>
        <v>74731228</v>
      </c>
      <c r="F572" s="158" t="s">
        <v>176</v>
      </c>
      <c r="G572" s="158" t="s">
        <v>176</v>
      </c>
      <c r="H572" s="158" t="s">
        <v>176</v>
      </c>
      <c r="I572" s="158" t="s">
        <v>176</v>
      </c>
      <c r="J572" s="158" t="s">
        <v>176</v>
      </c>
      <c r="K572" s="158" t="s">
        <v>176</v>
      </c>
      <c r="L572" s="167">
        <v>74731228</v>
      </c>
      <c r="M572" s="158" t="s">
        <v>176</v>
      </c>
      <c r="N572" s="175" t="s">
        <v>1422</v>
      </c>
      <c r="O572" s="167" t="s">
        <v>687</v>
      </c>
      <c r="P572" s="160"/>
      <c r="R572" s="161">
        <f t="shared" si="204"/>
        <v>0</v>
      </c>
      <c r="T572" s="160"/>
      <c r="V572" s="161">
        <f t="shared" si="205"/>
        <v>0</v>
      </c>
    </row>
    <row r="573" spans="1:22" ht="15" customHeight="1">
      <c r="A573" s="153">
        <v>563</v>
      </c>
      <c r="B573" s="153">
        <f t="shared" si="186"/>
        <v>6</v>
      </c>
      <c r="C573" s="154">
        <f t="shared" si="187"/>
        <v>747313</v>
      </c>
      <c r="D573" s="154" t="s">
        <v>1421</v>
      </c>
      <c r="F573" s="158" t="s">
        <v>176</v>
      </c>
      <c r="G573" s="158" t="s">
        <v>176</v>
      </c>
      <c r="H573" s="158" t="s">
        <v>176</v>
      </c>
      <c r="I573" s="158" t="s">
        <v>176</v>
      </c>
      <c r="J573" s="165">
        <v>747313</v>
      </c>
      <c r="K573" s="158" t="s">
        <v>176</v>
      </c>
      <c r="L573" s="158" t="s">
        <v>176</v>
      </c>
      <c r="M573" s="158" t="s">
        <v>176</v>
      </c>
      <c r="N573" s="175"/>
      <c r="O573" s="165" t="s">
        <v>688</v>
      </c>
      <c r="P573" s="160"/>
      <c r="R573" s="161">
        <f>P573-SUM(R574:R595)</f>
        <v>0</v>
      </c>
      <c r="T573" s="160"/>
      <c r="V573" s="161">
        <f>T573+V574+V575+V587+V588+V592+V593+V594+V595</f>
        <v>0</v>
      </c>
    </row>
    <row r="574" spans="1:22" ht="15" customHeight="1">
      <c r="A574" s="153">
        <v>564</v>
      </c>
      <c r="B574" s="153">
        <f t="shared" si="186"/>
        <v>7</v>
      </c>
      <c r="C574" s="154">
        <f t="shared" si="187"/>
        <v>7473131</v>
      </c>
      <c r="D574" s="154" t="s">
        <v>1421</v>
      </c>
      <c r="F574" s="158" t="s">
        <v>176</v>
      </c>
      <c r="G574" s="158" t="s">
        <v>176</v>
      </c>
      <c r="H574" s="158" t="s">
        <v>176</v>
      </c>
      <c r="I574" s="158" t="s">
        <v>176</v>
      </c>
      <c r="J574" s="158" t="s">
        <v>176</v>
      </c>
      <c r="K574" s="166">
        <v>7473131</v>
      </c>
      <c r="L574" s="158" t="s">
        <v>176</v>
      </c>
      <c r="M574" s="158" t="s">
        <v>176</v>
      </c>
      <c r="N574" s="175"/>
      <c r="O574" s="166" t="s">
        <v>1293</v>
      </c>
      <c r="P574" s="160"/>
      <c r="R574" s="161">
        <f>P574</f>
        <v>0</v>
      </c>
      <c r="T574" s="160"/>
      <c r="V574" s="161">
        <f>T574</f>
        <v>0</v>
      </c>
    </row>
    <row r="575" spans="1:22" ht="15" customHeight="1">
      <c r="A575" s="153">
        <v>565</v>
      </c>
      <c r="B575" s="153">
        <f t="shared" si="186"/>
        <v>7</v>
      </c>
      <c r="C575" s="154">
        <f t="shared" si="187"/>
        <v>7473132</v>
      </c>
      <c r="D575" s="154" t="s">
        <v>1421</v>
      </c>
      <c r="F575" s="158" t="s">
        <v>176</v>
      </c>
      <c r="G575" s="158" t="s">
        <v>176</v>
      </c>
      <c r="H575" s="158" t="s">
        <v>176</v>
      </c>
      <c r="I575" s="158" t="s">
        <v>176</v>
      </c>
      <c r="J575" s="158" t="s">
        <v>176</v>
      </c>
      <c r="K575" s="166">
        <v>7473132</v>
      </c>
      <c r="L575" s="158" t="s">
        <v>176</v>
      </c>
      <c r="M575" s="158" t="s">
        <v>176</v>
      </c>
      <c r="N575" s="175"/>
      <c r="O575" s="166" t="s">
        <v>424</v>
      </c>
      <c r="P575" s="160"/>
      <c r="R575" s="161">
        <f>P575-R576-R577-R578-R579-R580-R581-R582-R583-R584-R585-R586</f>
        <v>0</v>
      </c>
      <c r="T575" s="160"/>
      <c r="V575" s="161">
        <f>T575+V576+V582+V586</f>
        <v>0</v>
      </c>
    </row>
    <row r="576" spans="1:22" ht="15" customHeight="1">
      <c r="A576" s="153">
        <v>566</v>
      </c>
      <c r="B576" s="153">
        <f t="shared" si="186"/>
        <v>8</v>
      </c>
      <c r="C576" s="154">
        <f t="shared" si="187"/>
        <v>74731321</v>
      </c>
      <c r="D576" s="154" t="s">
        <v>1421</v>
      </c>
      <c r="F576" s="158" t="s">
        <v>176</v>
      </c>
      <c r="G576" s="158" t="s">
        <v>176</v>
      </c>
      <c r="H576" s="158" t="s">
        <v>176</v>
      </c>
      <c r="I576" s="158" t="s">
        <v>176</v>
      </c>
      <c r="J576" s="158" t="s">
        <v>176</v>
      </c>
      <c r="K576" s="158" t="s">
        <v>176</v>
      </c>
      <c r="L576" s="167">
        <v>74731321</v>
      </c>
      <c r="M576" s="158" t="s">
        <v>176</v>
      </c>
      <c r="N576" s="175"/>
      <c r="O576" s="167" t="s">
        <v>690</v>
      </c>
      <c r="P576" s="160"/>
      <c r="R576" s="161">
        <f>P576-R577-R578-R579-R580-R581</f>
        <v>0</v>
      </c>
      <c r="T576" s="160"/>
      <c r="V576" s="161">
        <f>T576+V577+V578+V579+V580+V581</f>
        <v>0</v>
      </c>
    </row>
    <row r="577" spans="1:22" ht="15" customHeight="1">
      <c r="A577" s="153">
        <v>567</v>
      </c>
      <c r="B577" s="153">
        <f t="shared" si="186"/>
        <v>9</v>
      </c>
      <c r="C577" s="154">
        <f t="shared" si="187"/>
        <v>747313211</v>
      </c>
      <c r="D577" s="154" t="s">
        <v>1421</v>
      </c>
      <c r="F577" s="158" t="s">
        <v>176</v>
      </c>
      <c r="G577" s="158" t="s">
        <v>176</v>
      </c>
      <c r="H577" s="158" t="s">
        <v>176</v>
      </c>
      <c r="I577" s="158" t="s">
        <v>176</v>
      </c>
      <c r="J577" s="158" t="s">
        <v>176</v>
      </c>
      <c r="K577" s="158" t="s">
        <v>176</v>
      </c>
      <c r="L577" s="158" t="s">
        <v>176</v>
      </c>
      <c r="M577" s="158">
        <v>747313211</v>
      </c>
      <c r="N577" s="175"/>
      <c r="O577" s="158" t="s">
        <v>691</v>
      </c>
      <c r="P577" s="160"/>
      <c r="R577" s="161">
        <f t="shared" ref="R577:R581" si="206">P577</f>
        <v>0</v>
      </c>
      <c r="T577" s="160"/>
      <c r="V577" s="161">
        <f t="shared" ref="V577:V581" si="207">T577</f>
        <v>0</v>
      </c>
    </row>
    <row r="578" spans="1:22" ht="15" customHeight="1">
      <c r="A578" s="153">
        <v>568</v>
      </c>
      <c r="B578" s="153">
        <f t="shared" si="186"/>
        <v>9</v>
      </c>
      <c r="C578" s="154">
        <f t="shared" si="187"/>
        <v>747313212</v>
      </c>
      <c r="D578" s="154" t="s">
        <v>1421</v>
      </c>
      <c r="F578" s="158" t="s">
        <v>176</v>
      </c>
      <c r="G578" s="158" t="s">
        <v>176</v>
      </c>
      <c r="H578" s="158" t="s">
        <v>176</v>
      </c>
      <c r="I578" s="158" t="s">
        <v>176</v>
      </c>
      <c r="J578" s="158" t="s">
        <v>176</v>
      </c>
      <c r="K578" s="158" t="s">
        <v>176</v>
      </c>
      <c r="L578" s="158" t="s">
        <v>176</v>
      </c>
      <c r="M578" s="158">
        <v>747313212</v>
      </c>
      <c r="N578" s="175"/>
      <c r="O578" s="158" t="s">
        <v>692</v>
      </c>
      <c r="P578" s="160"/>
      <c r="R578" s="161">
        <f t="shared" si="206"/>
        <v>0</v>
      </c>
      <c r="T578" s="160"/>
      <c r="V578" s="161">
        <f t="shared" si="207"/>
        <v>0</v>
      </c>
    </row>
    <row r="579" spans="1:22" ht="15" customHeight="1">
      <c r="A579" s="153">
        <v>569</v>
      </c>
      <c r="B579" s="153">
        <f t="shared" si="186"/>
        <v>9</v>
      </c>
      <c r="C579" s="154">
        <f t="shared" si="187"/>
        <v>747313213</v>
      </c>
      <c r="D579" s="154" t="s">
        <v>1421</v>
      </c>
      <c r="F579" s="158" t="s">
        <v>176</v>
      </c>
      <c r="G579" s="158" t="s">
        <v>176</v>
      </c>
      <c r="H579" s="158" t="s">
        <v>176</v>
      </c>
      <c r="I579" s="158" t="s">
        <v>176</v>
      </c>
      <c r="J579" s="158" t="s">
        <v>176</v>
      </c>
      <c r="K579" s="158" t="s">
        <v>176</v>
      </c>
      <c r="L579" s="158" t="s">
        <v>176</v>
      </c>
      <c r="M579" s="158">
        <v>747313213</v>
      </c>
      <c r="N579" s="175"/>
      <c r="O579" s="158" t="s">
        <v>693</v>
      </c>
      <c r="P579" s="160"/>
      <c r="R579" s="161">
        <f t="shared" si="206"/>
        <v>0</v>
      </c>
      <c r="T579" s="160"/>
      <c r="V579" s="161">
        <f t="shared" si="207"/>
        <v>0</v>
      </c>
    </row>
    <row r="580" spans="1:22" ht="15" customHeight="1">
      <c r="A580" s="153">
        <v>570</v>
      </c>
      <c r="B580" s="153">
        <f t="shared" si="186"/>
        <v>9</v>
      </c>
      <c r="C580" s="154">
        <f t="shared" si="187"/>
        <v>747313214</v>
      </c>
      <c r="D580" s="154" t="s">
        <v>1421</v>
      </c>
      <c r="F580" s="158" t="s">
        <v>176</v>
      </c>
      <c r="G580" s="158" t="s">
        <v>176</v>
      </c>
      <c r="H580" s="158" t="s">
        <v>176</v>
      </c>
      <c r="I580" s="158" t="s">
        <v>176</v>
      </c>
      <c r="J580" s="158" t="s">
        <v>176</v>
      </c>
      <c r="K580" s="158" t="s">
        <v>176</v>
      </c>
      <c r="L580" s="158" t="s">
        <v>176</v>
      </c>
      <c r="M580" s="158">
        <v>747313214</v>
      </c>
      <c r="N580" s="175"/>
      <c r="O580" s="158" t="s">
        <v>694</v>
      </c>
      <c r="P580" s="160"/>
      <c r="R580" s="161">
        <f t="shared" si="206"/>
        <v>0</v>
      </c>
      <c r="T580" s="160"/>
      <c r="V580" s="161">
        <f t="shared" si="207"/>
        <v>0</v>
      </c>
    </row>
    <row r="581" spans="1:22" ht="15" customHeight="1">
      <c r="A581" s="153">
        <v>571</v>
      </c>
      <c r="B581" s="153">
        <f t="shared" si="186"/>
        <v>9</v>
      </c>
      <c r="C581" s="154">
        <f t="shared" si="187"/>
        <v>747313218</v>
      </c>
      <c r="D581" s="154" t="s">
        <v>1421</v>
      </c>
      <c r="F581" s="158" t="s">
        <v>176</v>
      </c>
      <c r="G581" s="158" t="s">
        <v>176</v>
      </c>
      <c r="H581" s="158" t="s">
        <v>176</v>
      </c>
      <c r="I581" s="158" t="s">
        <v>176</v>
      </c>
      <c r="J581" s="158" t="s">
        <v>176</v>
      </c>
      <c r="K581" s="158" t="s">
        <v>176</v>
      </c>
      <c r="L581" s="158" t="s">
        <v>176</v>
      </c>
      <c r="M581" s="158">
        <v>747313218</v>
      </c>
      <c r="N581" s="175"/>
      <c r="O581" s="158" t="s">
        <v>695</v>
      </c>
      <c r="P581" s="160"/>
      <c r="R581" s="161">
        <f t="shared" si="206"/>
        <v>0</v>
      </c>
      <c r="T581" s="160"/>
      <c r="V581" s="161">
        <f t="shared" si="207"/>
        <v>0</v>
      </c>
    </row>
    <row r="582" spans="1:22" ht="15" customHeight="1">
      <c r="A582" s="153">
        <v>572</v>
      </c>
      <c r="B582" s="153">
        <f t="shared" si="186"/>
        <v>8</v>
      </c>
      <c r="C582" s="154">
        <f t="shared" si="187"/>
        <v>74731322</v>
      </c>
      <c r="D582" s="154" t="s">
        <v>1421</v>
      </c>
      <c r="F582" s="158" t="s">
        <v>176</v>
      </c>
      <c r="G582" s="158" t="s">
        <v>176</v>
      </c>
      <c r="H582" s="158" t="s">
        <v>176</v>
      </c>
      <c r="I582" s="158" t="s">
        <v>176</v>
      </c>
      <c r="J582" s="158" t="s">
        <v>176</v>
      </c>
      <c r="K582" s="158" t="s">
        <v>176</v>
      </c>
      <c r="L582" s="167">
        <v>74731322</v>
      </c>
      <c r="M582" s="158" t="s">
        <v>176</v>
      </c>
      <c r="N582" s="175"/>
      <c r="O582" s="167" t="s">
        <v>696</v>
      </c>
      <c r="P582" s="160"/>
      <c r="R582" s="161">
        <f>P582-R583-R584-R585</f>
        <v>0</v>
      </c>
      <c r="T582" s="160"/>
      <c r="V582" s="161">
        <f>T582+V583+V584+V585</f>
        <v>0</v>
      </c>
    </row>
    <row r="583" spans="1:22" ht="15" customHeight="1">
      <c r="A583" s="153">
        <v>573</v>
      </c>
      <c r="B583" s="153">
        <f t="shared" si="186"/>
        <v>9</v>
      </c>
      <c r="C583" s="154">
        <f t="shared" si="187"/>
        <v>747313221</v>
      </c>
      <c r="D583" s="154" t="s">
        <v>1421</v>
      </c>
      <c r="F583" s="158" t="s">
        <v>176</v>
      </c>
      <c r="G583" s="158" t="s">
        <v>176</v>
      </c>
      <c r="H583" s="158" t="s">
        <v>176</v>
      </c>
      <c r="I583" s="158" t="s">
        <v>176</v>
      </c>
      <c r="J583" s="158" t="s">
        <v>176</v>
      </c>
      <c r="K583" s="158" t="s">
        <v>176</v>
      </c>
      <c r="L583" s="158" t="s">
        <v>176</v>
      </c>
      <c r="M583" s="158">
        <v>747313221</v>
      </c>
      <c r="N583" s="175"/>
      <c r="O583" s="158" t="s">
        <v>697</v>
      </c>
      <c r="P583" s="160"/>
      <c r="R583" s="161">
        <f t="shared" ref="R583:R585" si="208">P583</f>
        <v>0</v>
      </c>
      <c r="T583" s="160"/>
      <c r="V583" s="161">
        <f t="shared" ref="V583:V585" si="209">T583</f>
        <v>0</v>
      </c>
    </row>
    <row r="584" spans="1:22" ht="15" customHeight="1">
      <c r="A584" s="153">
        <v>574</v>
      </c>
      <c r="B584" s="153">
        <f t="shared" si="186"/>
        <v>9</v>
      </c>
      <c r="C584" s="154">
        <f t="shared" si="187"/>
        <v>747313222</v>
      </c>
      <c r="D584" s="154" t="s">
        <v>1421</v>
      </c>
      <c r="F584" s="158" t="s">
        <v>176</v>
      </c>
      <c r="G584" s="158" t="s">
        <v>176</v>
      </c>
      <c r="H584" s="158" t="s">
        <v>176</v>
      </c>
      <c r="I584" s="158" t="s">
        <v>176</v>
      </c>
      <c r="J584" s="158" t="s">
        <v>176</v>
      </c>
      <c r="K584" s="158" t="s">
        <v>176</v>
      </c>
      <c r="L584" s="158" t="s">
        <v>176</v>
      </c>
      <c r="M584" s="158">
        <v>747313222</v>
      </c>
      <c r="N584" s="175"/>
      <c r="O584" s="158" t="s">
        <v>698</v>
      </c>
      <c r="P584" s="160"/>
      <c r="R584" s="161">
        <f t="shared" si="208"/>
        <v>0</v>
      </c>
      <c r="T584" s="160"/>
      <c r="V584" s="161">
        <f t="shared" si="209"/>
        <v>0</v>
      </c>
    </row>
    <row r="585" spans="1:22" ht="15" customHeight="1">
      <c r="A585" s="153">
        <v>575</v>
      </c>
      <c r="B585" s="153">
        <f t="shared" si="186"/>
        <v>9</v>
      </c>
      <c r="C585" s="154">
        <f t="shared" si="187"/>
        <v>747313228</v>
      </c>
      <c r="D585" s="154" t="s">
        <v>1421</v>
      </c>
      <c r="F585" s="158" t="s">
        <v>176</v>
      </c>
      <c r="G585" s="158" t="s">
        <v>176</v>
      </c>
      <c r="H585" s="158" t="s">
        <v>176</v>
      </c>
      <c r="I585" s="158" t="s">
        <v>176</v>
      </c>
      <c r="J585" s="158" t="s">
        <v>176</v>
      </c>
      <c r="K585" s="158" t="s">
        <v>176</v>
      </c>
      <c r="L585" s="158" t="s">
        <v>176</v>
      </c>
      <c r="M585" s="158">
        <v>747313228</v>
      </c>
      <c r="N585" s="175"/>
      <c r="O585" s="158" t="s">
        <v>699</v>
      </c>
      <c r="P585" s="160"/>
      <c r="R585" s="161">
        <f t="shared" si="208"/>
        <v>0</v>
      </c>
      <c r="T585" s="160"/>
      <c r="V585" s="161">
        <f t="shared" si="209"/>
        <v>0</v>
      </c>
    </row>
    <row r="586" spans="1:22" ht="15" customHeight="1">
      <c r="A586" s="153">
        <v>576</v>
      </c>
      <c r="B586" s="153">
        <f t="shared" si="186"/>
        <v>8</v>
      </c>
      <c r="C586" s="154">
        <f t="shared" si="187"/>
        <v>74731328</v>
      </c>
      <c r="D586" s="154" t="s">
        <v>1421</v>
      </c>
      <c r="F586" s="158" t="s">
        <v>176</v>
      </c>
      <c r="G586" s="158" t="s">
        <v>176</v>
      </c>
      <c r="H586" s="158" t="s">
        <v>176</v>
      </c>
      <c r="I586" s="158" t="s">
        <v>176</v>
      </c>
      <c r="J586" s="158" t="s">
        <v>176</v>
      </c>
      <c r="K586" s="158" t="s">
        <v>176</v>
      </c>
      <c r="L586" s="167">
        <v>74731328</v>
      </c>
      <c r="M586" s="158" t="s">
        <v>176</v>
      </c>
      <c r="N586" s="175"/>
      <c r="O586" s="167" t="s">
        <v>700</v>
      </c>
      <c r="P586" s="160"/>
      <c r="R586" s="161">
        <f>P586</f>
        <v>0</v>
      </c>
      <c r="T586" s="160"/>
      <c r="V586" s="161">
        <f>T586</f>
        <v>0</v>
      </c>
    </row>
    <row r="587" spans="1:22" ht="15" customHeight="1">
      <c r="A587" s="153">
        <v>577</v>
      </c>
      <c r="B587" s="153">
        <f t="shared" ref="B587:B650" si="210">LEN(C587)</f>
        <v>7</v>
      </c>
      <c r="C587" s="154">
        <f t="shared" ref="C587:C650" si="211">MAX(F587:M587)</f>
        <v>7473133</v>
      </c>
      <c r="D587" s="154" t="s">
        <v>1421</v>
      </c>
      <c r="F587" s="158" t="s">
        <v>176</v>
      </c>
      <c r="G587" s="158" t="s">
        <v>176</v>
      </c>
      <c r="H587" s="158" t="s">
        <v>176</v>
      </c>
      <c r="I587" s="158" t="s">
        <v>176</v>
      </c>
      <c r="J587" s="158" t="s">
        <v>176</v>
      </c>
      <c r="K587" s="166">
        <v>7473133</v>
      </c>
      <c r="L587" s="158" t="s">
        <v>176</v>
      </c>
      <c r="M587" s="158" t="s">
        <v>176</v>
      </c>
      <c r="N587" s="175"/>
      <c r="O587" s="166" t="s">
        <v>324</v>
      </c>
      <c r="P587" s="160"/>
      <c r="R587" s="161">
        <f>P587</f>
        <v>0</v>
      </c>
      <c r="T587" s="160"/>
      <c r="V587" s="161">
        <f>T587</f>
        <v>0</v>
      </c>
    </row>
    <row r="588" spans="1:22" ht="15" customHeight="1">
      <c r="A588" s="153">
        <v>578</v>
      </c>
      <c r="B588" s="153">
        <f t="shared" si="210"/>
        <v>7</v>
      </c>
      <c r="C588" s="154">
        <f t="shared" si="211"/>
        <v>7473134</v>
      </c>
      <c r="D588" s="154" t="s">
        <v>1421</v>
      </c>
      <c r="F588" s="158" t="s">
        <v>176</v>
      </c>
      <c r="G588" s="158" t="s">
        <v>176</v>
      </c>
      <c r="H588" s="158" t="s">
        <v>176</v>
      </c>
      <c r="I588" s="158" t="s">
        <v>176</v>
      </c>
      <c r="J588" s="158" t="s">
        <v>176</v>
      </c>
      <c r="K588" s="166">
        <v>7473134</v>
      </c>
      <c r="L588" s="158" t="s">
        <v>176</v>
      </c>
      <c r="M588" s="158" t="s">
        <v>176</v>
      </c>
      <c r="N588" s="175"/>
      <c r="O588" s="166" t="s">
        <v>325</v>
      </c>
      <c r="P588" s="160"/>
      <c r="R588" s="161">
        <f>P588-R589-R590-R591</f>
        <v>0</v>
      </c>
      <c r="T588" s="160"/>
      <c r="V588" s="161">
        <f>T588+V589+V590+V591</f>
        <v>0</v>
      </c>
    </row>
    <row r="589" spans="1:22" ht="15" hidden="1" customHeight="1">
      <c r="A589" s="153">
        <v>579</v>
      </c>
      <c r="B589" s="153">
        <f t="shared" si="210"/>
        <v>8</v>
      </c>
      <c r="C589" s="154">
        <f t="shared" si="211"/>
        <v>74731341</v>
      </c>
      <c r="F589" s="158" t="s">
        <v>176</v>
      </c>
      <c r="G589" s="158" t="s">
        <v>176</v>
      </c>
      <c r="H589" s="158" t="s">
        <v>176</v>
      </c>
      <c r="I589" s="158" t="s">
        <v>176</v>
      </c>
      <c r="J589" s="158" t="s">
        <v>176</v>
      </c>
      <c r="K589" s="158" t="s">
        <v>176</v>
      </c>
      <c r="L589" s="167">
        <v>74731341</v>
      </c>
      <c r="M589" s="158" t="s">
        <v>176</v>
      </c>
      <c r="N589" s="175" t="s">
        <v>1422</v>
      </c>
      <c r="O589" s="167" t="s">
        <v>325</v>
      </c>
      <c r="P589" s="160"/>
      <c r="R589" s="161">
        <f t="shared" ref="R589:R591" si="212">P589</f>
        <v>0</v>
      </c>
      <c r="T589" s="160"/>
      <c r="V589" s="161">
        <f t="shared" ref="V589:V591" si="213">T589</f>
        <v>0</v>
      </c>
    </row>
    <row r="590" spans="1:22" ht="15" hidden="1" customHeight="1">
      <c r="A590" s="153">
        <v>580</v>
      </c>
      <c r="B590" s="153">
        <f t="shared" si="210"/>
        <v>8</v>
      </c>
      <c r="C590" s="154">
        <f t="shared" si="211"/>
        <v>74731342</v>
      </c>
      <c r="F590" s="158" t="s">
        <v>176</v>
      </c>
      <c r="G590" s="158" t="s">
        <v>176</v>
      </c>
      <c r="H590" s="158" t="s">
        <v>176</v>
      </c>
      <c r="I590" s="158" t="s">
        <v>176</v>
      </c>
      <c r="J590" s="158" t="s">
        <v>176</v>
      </c>
      <c r="K590" s="158" t="s">
        <v>176</v>
      </c>
      <c r="L590" s="167">
        <v>74731342</v>
      </c>
      <c r="M590" s="158" t="s">
        <v>176</v>
      </c>
      <c r="N590" s="175" t="s">
        <v>1422</v>
      </c>
      <c r="O590" s="167" t="s">
        <v>1244</v>
      </c>
      <c r="P590" s="160"/>
      <c r="R590" s="161">
        <f t="shared" si="212"/>
        <v>0</v>
      </c>
      <c r="T590" s="160"/>
      <c r="V590" s="161">
        <f t="shared" si="213"/>
        <v>0</v>
      </c>
    </row>
    <row r="591" spans="1:22" ht="15" hidden="1" customHeight="1">
      <c r="A591" s="153">
        <v>581</v>
      </c>
      <c r="B591" s="153">
        <f t="shared" si="210"/>
        <v>8</v>
      </c>
      <c r="C591" s="154">
        <f t="shared" si="211"/>
        <v>74731348</v>
      </c>
      <c r="F591" s="158" t="s">
        <v>176</v>
      </c>
      <c r="G591" s="158" t="s">
        <v>176</v>
      </c>
      <c r="H591" s="158" t="s">
        <v>176</v>
      </c>
      <c r="I591" s="158" t="s">
        <v>176</v>
      </c>
      <c r="J591" s="158" t="s">
        <v>176</v>
      </c>
      <c r="K591" s="158" t="s">
        <v>176</v>
      </c>
      <c r="L591" s="167">
        <v>74731348</v>
      </c>
      <c r="M591" s="158" t="s">
        <v>176</v>
      </c>
      <c r="N591" s="175" t="s">
        <v>1422</v>
      </c>
      <c r="O591" s="167" t="s">
        <v>702</v>
      </c>
      <c r="P591" s="160"/>
      <c r="R591" s="161">
        <f t="shared" si="212"/>
        <v>0</v>
      </c>
      <c r="T591" s="160"/>
      <c r="V591" s="161">
        <f t="shared" si="213"/>
        <v>0</v>
      </c>
    </row>
    <row r="592" spans="1:22" ht="15" customHeight="1">
      <c r="A592" s="153">
        <v>582</v>
      </c>
      <c r="B592" s="153">
        <f t="shared" si="210"/>
        <v>7</v>
      </c>
      <c r="C592" s="154">
        <f t="shared" si="211"/>
        <v>7473135</v>
      </c>
      <c r="D592" s="154" t="s">
        <v>1421</v>
      </c>
      <c r="F592" s="158" t="s">
        <v>176</v>
      </c>
      <c r="G592" s="158" t="s">
        <v>176</v>
      </c>
      <c r="H592" s="158" t="s">
        <v>176</v>
      </c>
      <c r="I592" s="158" t="s">
        <v>176</v>
      </c>
      <c r="J592" s="158" t="s">
        <v>176</v>
      </c>
      <c r="K592" s="166">
        <v>7473135</v>
      </c>
      <c r="L592" s="158" t="s">
        <v>176</v>
      </c>
      <c r="M592" s="158" t="s">
        <v>176</v>
      </c>
      <c r="N592" s="175"/>
      <c r="O592" s="166" t="s">
        <v>703</v>
      </c>
      <c r="P592" s="160"/>
      <c r="R592" s="161">
        <f>P592</f>
        <v>0</v>
      </c>
      <c r="T592" s="160"/>
      <c r="V592" s="161">
        <f>T592</f>
        <v>0</v>
      </c>
    </row>
    <row r="593" spans="1:22" ht="15" customHeight="1">
      <c r="A593" s="153">
        <v>583</v>
      </c>
      <c r="B593" s="153">
        <f t="shared" si="210"/>
        <v>7</v>
      </c>
      <c r="C593" s="154">
        <f t="shared" si="211"/>
        <v>7473136</v>
      </c>
      <c r="D593" s="154" t="s">
        <v>1421</v>
      </c>
      <c r="F593" s="158" t="s">
        <v>176</v>
      </c>
      <c r="G593" s="158" t="s">
        <v>176</v>
      </c>
      <c r="H593" s="158" t="s">
        <v>176</v>
      </c>
      <c r="I593" s="158" t="s">
        <v>176</v>
      </c>
      <c r="J593" s="158" t="s">
        <v>176</v>
      </c>
      <c r="K593" s="166">
        <v>7473136</v>
      </c>
      <c r="L593" s="158" t="s">
        <v>176</v>
      </c>
      <c r="M593" s="158" t="s">
        <v>176</v>
      </c>
      <c r="N593" s="175"/>
      <c r="O593" s="166" t="s">
        <v>704</v>
      </c>
      <c r="P593" s="160"/>
      <c r="R593" s="161">
        <f t="shared" ref="R593:R595" si="214">P593</f>
        <v>0</v>
      </c>
      <c r="T593" s="160"/>
      <c r="V593" s="161">
        <f t="shared" ref="V593:V595" si="215">T593</f>
        <v>0</v>
      </c>
    </row>
    <row r="594" spans="1:22" ht="15" customHeight="1">
      <c r="A594" s="153">
        <v>584</v>
      </c>
      <c r="B594" s="153">
        <f t="shared" si="210"/>
        <v>7</v>
      </c>
      <c r="C594" s="154">
        <f t="shared" si="211"/>
        <v>7473137</v>
      </c>
      <c r="D594" s="154" t="s">
        <v>1421</v>
      </c>
      <c r="F594" s="158" t="s">
        <v>176</v>
      </c>
      <c r="G594" s="158" t="s">
        <v>176</v>
      </c>
      <c r="H594" s="158" t="s">
        <v>176</v>
      </c>
      <c r="I594" s="158" t="s">
        <v>176</v>
      </c>
      <c r="J594" s="158" t="s">
        <v>176</v>
      </c>
      <c r="K594" s="166">
        <v>7473137</v>
      </c>
      <c r="L594" s="158" t="s">
        <v>176</v>
      </c>
      <c r="M594" s="158" t="s">
        <v>176</v>
      </c>
      <c r="N594" s="175"/>
      <c r="O594" s="166" t="s">
        <v>232</v>
      </c>
      <c r="P594" s="160"/>
      <c r="R594" s="161">
        <f t="shared" si="214"/>
        <v>0</v>
      </c>
      <c r="T594" s="160"/>
      <c r="V594" s="161">
        <f t="shared" si="215"/>
        <v>0</v>
      </c>
    </row>
    <row r="595" spans="1:22" ht="15" customHeight="1">
      <c r="A595" s="153">
        <v>585</v>
      </c>
      <c r="B595" s="153">
        <f t="shared" si="210"/>
        <v>7</v>
      </c>
      <c r="C595" s="154">
        <f t="shared" si="211"/>
        <v>7473138</v>
      </c>
      <c r="D595" s="154" t="s">
        <v>1421</v>
      </c>
      <c r="F595" s="158" t="s">
        <v>176</v>
      </c>
      <c r="G595" s="158" t="s">
        <v>176</v>
      </c>
      <c r="H595" s="158" t="s">
        <v>176</v>
      </c>
      <c r="I595" s="158" t="s">
        <v>176</v>
      </c>
      <c r="J595" s="158" t="s">
        <v>176</v>
      </c>
      <c r="K595" s="166">
        <v>7473138</v>
      </c>
      <c r="L595" s="158" t="s">
        <v>176</v>
      </c>
      <c r="M595" s="158" t="s">
        <v>176</v>
      </c>
      <c r="N595" s="175"/>
      <c r="O595" s="166" t="s">
        <v>329</v>
      </c>
      <c r="P595" s="160"/>
      <c r="R595" s="161">
        <f t="shared" si="214"/>
        <v>0</v>
      </c>
      <c r="T595" s="160"/>
      <c r="V595" s="161">
        <f t="shared" si="215"/>
        <v>0</v>
      </c>
    </row>
    <row r="596" spans="1:22" ht="15" hidden="1" customHeight="1">
      <c r="A596" s="153">
        <v>586</v>
      </c>
      <c r="B596" s="153">
        <f t="shared" si="210"/>
        <v>6</v>
      </c>
      <c r="C596" s="154">
        <f t="shared" si="211"/>
        <v>747318</v>
      </c>
      <c r="F596" s="158" t="s">
        <v>176</v>
      </c>
      <c r="G596" s="158" t="s">
        <v>176</v>
      </c>
      <c r="H596" s="158" t="s">
        <v>176</v>
      </c>
      <c r="I596" s="158" t="s">
        <v>176</v>
      </c>
      <c r="J596" s="165">
        <v>747318</v>
      </c>
      <c r="K596" s="158" t="s">
        <v>176</v>
      </c>
      <c r="L596" s="158" t="s">
        <v>176</v>
      </c>
      <c r="M596" s="158" t="s">
        <v>176</v>
      </c>
      <c r="N596" s="175"/>
      <c r="O596" s="165" t="s">
        <v>1294</v>
      </c>
      <c r="P596" s="160"/>
      <c r="R596" s="161">
        <f>P596-R597-R598</f>
        <v>0</v>
      </c>
      <c r="T596" s="160"/>
      <c r="V596" s="161">
        <f>T596+V597+V598</f>
        <v>0</v>
      </c>
    </row>
    <row r="597" spans="1:22" ht="15" hidden="1" customHeight="1">
      <c r="A597" s="153">
        <v>587</v>
      </c>
      <c r="B597" s="153">
        <f t="shared" si="210"/>
        <v>7</v>
      </c>
      <c r="C597" s="154">
        <f t="shared" si="211"/>
        <v>7473181</v>
      </c>
      <c r="F597" s="158" t="s">
        <v>176</v>
      </c>
      <c r="G597" s="158" t="s">
        <v>176</v>
      </c>
      <c r="H597" s="158" t="s">
        <v>176</v>
      </c>
      <c r="I597" s="158" t="s">
        <v>176</v>
      </c>
      <c r="J597" s="158" t="s">
        <v>176</v>
      </c>
      <c r="K597" s="166">
        <v>7473181</v>
      </c>
      <c r="L597" s="158" t="s">
        <v>176</v>
      </c>
      <c r="M597" s="158" t="s">
        <v>176</v>
      </c>
      <c r="N597" s="175" t="s">
        <v>1422</v>
      </c>
      <c r="O597" s="166" t="s">
        <v>1295</v>
      </c>
      <c r="P597" s="160"/>
      <c r="R597" s="161">
        <f t="shared" ref="R597:R598" si="216">P597</f>
        <v>0</v>
      </c>
      <c r="T597" s="160"/>
      <c r="V597" s="161">
        <f t="shared" ref="V597:V598" si="217">T597</f>
        <v>0</v>
      </c>
    </row>
    <row r="598" spans="1:22" ht="15" hidden="1" customHeight="1">
      <c r="A598" s="153">
        <v>588</v>
      </c>
      <c r="B598" s="153">
        <f t="shared" si="210"/>
        <v>7</v>
      </c>
      <c r="C598" s="154">
        <f t="shared" si="211"/>
        <v>7473188</v>
      </c>
      <c r="F598" s="158" t="s">
        <v>176</v>
      </c>
      <c r="G598" s="158" t="s">
        <v>176</v>
      </c>
      <c r="H598" s="158" t="s">
        <v>176</v>
      </c>
      <c r="I598" s="158" t="s">
        <v>176</v>
      </c>
      <c r="J598" s="158" t="s">
        <v>176</v>
      </c>
      <c r="K598" s="166">
        <v>7473188</v>
      </c>
      <c r="L598" s="158" t="s">
        <v>176</v>
      </c>
      <c r="M598" s="158" t="s">
        <v>176</v>
      </c>
      <c r="N598" s="175" t="s">
        <v>1422</v>
      </c>
      <c r="O598" s="166" t="s">
        <v>1296</v>
      </c>
      <c r="P598" s="160"/>
      <c r="R598" s="161">
        <f t="shared" si="216"/>
        <v>0</v>
      </c>
      <c r="T598" s="160"/>
      <c r="V598" s="161">
        <f t="shared" si="217"/>
        <v>0</v>
      </c>
    </row>
    <row r="599" spans="1:22" ht="15" hidden="1" customHeight="1">
      <c r="A599" s="153">
        <v>589</v>
      </c>
      <c r="B599" s="153">
        <f t="shared" si="210"/>
        <v>3</v>
      </c>
      <c r="C599" s="154">
        <f t="shared" si="211"/>
        <v>748</v>
      </c>
      <c r="F599" s="158" t="s">
        <v>176</v>
      </c>
      <c r="G599" s="159">
        <v>748</v>
      </c>
      <c r="H599" s="158" t="s">
        <v>176</v>
      </c>
      <c r="I599" s="158" t="s">
        <v>176</v>
      </c>
      <c r="J599" s="158" t="s">
        <v>176</v>
      </c>
      <c r="K599" s="158" t="s">
        <v>176</v>
      </c>
      <c r="L599" s="158" t="s">
        <v>176</v>
      </c>
      <c r="M599" s="158" t="s">
        <v>176</v>
      </c>
      <c r="N599" s="175"/>
      <c r="O599" s="159" t="s">
        <v>1297</v>
      </c>
      <c r="P599" s="160"/>
      <c r="R599" s="161">
        <f>P599-SUM(R600:R624)</f>
        <v>0</v>
      </c>
      <c r="T599" s="160"/>
      <c r="V599" s="161">
        <f>T599+V600+V603+V606+V618+V624</f>
        <v>0</v>
      </c>
    </row>
    <row r="600" spans="1:22" ht="15" hidden="1" customHeight="1">
      <c r="A600" s="153">
        <v>590</v>
      </c>
      <c r="B600" s="153">
        <f t="shared" si="210"/>
        <v>4</v>
      </c>
      <c r="C600" s="154">
        <f t="shared" si="211"/>
        <v>7481</v>
      </c>
      <c r="F600" s="158" t="s">
        <v>176</v>
      </c>
      <c r="G600" s="158" t="s">
        <v>176</v>
      </c>
      <c r="H600" s="162">
        <v>7481</v>
      </c>
      <c r="I600" s="158" t="s">
        <v>176</v>
      </c>
      <c r="J600" s="158" t="s">
        <v>176</v>
      </c>
      <c r="K600" s="158" t="s">
        <v>176</v>
      </c>
      <c r="L600" s="158" t="s">
        <v>176</v>
      </c>
      <c r="M600" s="158" t="s">
        <v>176</v>
      </c>
      <c r="N600" s="175"/>
      <c r="O600" s="162" t="s">
        <v>1298</v>
      </c>
      <c r="P600" s="160"/>
      <c r="R600" s="161">
        <f>P600-R601-R602</f>
        <v>0</v>
      </c>
      <c r="T600" s="160"/>
      <c r="V600" s="161">
        <f>T600+V601+V602</f>
        <v>0</v>
      </c>
    </row>
    <row r="601" spans="1:22" ht="15" hidden="1" customHeight="1">
      <c r="A601" s="153">
        <v>591</v>
      </c>
      <c r="B601" s="153">
        <f t="shared" si="210"/>
        <v>5</v>
      </c>
      <c r="C601" s="154">
        <f t="shared" si="211"/>
        <v>74811</v>
      </c>
      <c r="F601" s="158" t="s">
        <v>176</v>
      </c>
      <c r="G601" s="158" t="s">
        <v>176</v>
      </c>
      <c r="H601" s="158" t="s">
        <v>176</v>
      </c>
      <c r="I601" s="163">
        <v>74811</v>
      </c>
      <c r="J601" s="158" t="s">
        <v>176</v>
      </c>
      <c r="K601" s="158" t="s">
        <v>176</v>
      </c>
      <c r="L601" s="158" t="s">
        <v>176</v>
      </c>
      <c r="M601" s="158" t="s">
        <v>176</v>
      </c>
      <c r="N601" s="175" t="s">
        <v>1422</v>
      </c>
      <c r="O601" s="163" t="s">
        <v>503</v>
      </c>
      <c r="P601" s="160"/>
      <c r="R601" s="161">
        <f>P601</f>
        <v>0</v>
      </c>
      <c r="T601" s="160"/>
      <c r="V601" s="161">
        <f>T601</f>
        <v>0</v>
      </c>
    </row>
    <row r="602" spans="1:22" ht="15" hidden="1" customHeight="1">
      <c r="A602" s="153">
        <v>592</v>
      </c>
      <c r="B602" s="153">
        <f t="shared" si="210"/>
        <v>5</v>
      </c>
      <c r="C602" s="154">
        <f t="shared" si="211"/>
        <v>74812</v>
      </c>
      <c r="F602" s="158" t="s">
        <v>176</v>
      </c>
      <c r="G602" s="158" t="s">
        <v>176</v>
      </c>
      <c r="H602" s="158" t="s">
        <v>176</v>
      </c>
      <c r="I602" s="163">
        <v>74812</v>
      </c>
      <c r="J602" s="158" t="s">
        <v>176</v>
      </c>
      <c r="K602" s="158" t="s">
        <v>176</v>
      </c>
      <c r="L602" s="158" t="s">
        <v>176</v>
      </c>
      <c r="M602" s="158" t="s">
        <v>176</v>
      </c>
      <c r="N602" s="175" t="s">
        <v>1422</v>
      </c>
      <c r="O602" s="163" t="s">
        <v>496</v>
      </c>
      <c r="P602" s="160"/>
      <c r="R602" s="161">
        <f>P602</f>
        <v>0</v>
      </c>
      <c r="T602" s="160"/>
      <c r="V602" s="161">
        <f>T602</f>
        <v>0</v>
      </c>
    </row>
    <row r="603" spans="1:22" ht="15" hidden="1" customHeight="1">
      <c r="A603" s="153">
        <v>593</v>
      </c>
      <c r="B603" s="153">
        <f t="shared" si="210"/>
        <v>4</v>
      </c>
      <c r="C603" s="154">
        <f t="shared" si="211"/>
        <v>7482</v>
      </c>
      <c r="F603" s="158" t="s">
        <v>176</v>
      </c>
      <c r="G603" s="158" t="s">
        <v>176</v>
      </c>
      <c r="H603" s="162">
        <v>7482</v>
      </c>
      <c r="I603" s="158" t="s">
        <v>176</v>
      </c>
      <c r="J603" s="158" t="s">
        <v>176</v>
      </c>
      <c r="K603" s="158" t="s">
        <v>176</v>
      </c>
      <c r="L603" s="158" t="s">
        <v>176</v>
      </c>
      <c r="M603" s="158" t="s">
        <v>176</v>
      </c>
      <c r="N603" s="175"/>
      <c r="O603" s="162" t="s">
        <v>1299</v>
      </c>
      <c r="P603" s="160"/>
      <c r="R603" s="161">
        <f>P603-R604-R605</f>
        <v>0</v>
      </c>
      <c r="T603" s="160"/>
      <c r="V603" s="161">
        <f>T603+V604+V605</f>
        <v>0</v>
      </c>
    </row>
    <row r="604" spans="1:22" ht="15" hidden="1" customHeight="1">
      <c r="A604" s="153">
        <v>594</v>
      </c>
      <c r="B604" s="153">
        <f t="shared" si="210"/>
        <v>5</v>
      </c>
      <c r="C604" s="154">
        <f t="shared" si="211"/>
        <v>74821</v>
      </c>
      <c r="F604" s="158" t="s">
        <v>176</v>
      </c>
      <c r="G604" s="158" t="s">
        <v>176</v>
      </c>
      <c r="H604" s="158" t="s">
        <v>176</v>
      </c>
      <c r="I604" s="163">
        <v>74821</v>
      </c>
      <c r="J604" s="158" t="s">
        <v>176</v>
      </c>
      <c r="K604" s="158" t="s">
        <v>176</v>
      </c>
      <c r="L604" s="158" t="s">
        <v>176</v>
      </c>
      <c r="M604" s="158" t="s">
        <v>176</v>
      </c>
      <c r="N604" s="175" t="s">
        <v>1422</v>
      </c>
      <c r="O604" s="163" t="s">
        <v>1300</v>
      </c>
      <c r="P604" s="160"/>
      <c r="R604" s="161">
        <f t="shared" ref="R604:R605" si="218">P604</f>
        <v>0</v>
      </c>
      <c r="T604" s="160"/>
      <c r="V604" s="161">
        <f t="shared" ref="V604:V605" si="219">T604</f>
        <v>0</v>
      </c>
    </row>
    <row r="605" spans="1:22" ht="15" hidden="1" customHeight="1">
      <c r="A605" s="153">
        <v>595</v>
      </c>
      <c r="B605" s="153">
        <f t="shared" si="210"/>
        <v>5</v>
      </c>
      <c r="C605" s="154">
        <f t="shared" si="211"/>
        <v>74828</v>
      </c>
      <c r="F605" s="158" t="s">
        <v>176</v>
      </c>
      <c r="G605" s="158" t="s">
        <v>176</v>
      </c>
      <c r="H605" s="158" t="s">
        <v>176</v>
      </c>
      <c r="I605" s="163">
        <v>74828</v>
      </c>
      <c r="J605" s="158" t="s">
        <v>176</v>
      </c>
      <c r="K605" s="158" t="s">
        <v>176</v>
      </c>
      <c r="L605" s="158" t="s">
        <v>176</v>
      </c>
      <c r="M605" s="158" t="s">
        <v>176</v>
      </c>
      <c r="N605" s="175" t="s">
        <v>1422</v>
      </c>
      <c r="O605" s="163" t="s">
        <v>1301</v>
      </c>
      <c r="P605" s="160"/>
      <c r="R605" s="161">
        <f t="shared" si="218"/>
        <v>0</v>
      </c>
      <c r="T605" s="160"/>
      <c r="V605" s="161">
        <f t="shared" si="219"/>
        <v>0</v>
      </c>
    </row>
    <row r="606" spans="1:22" ht="15" hidden="1" customHeight="1">
      <c r="A606" s="153">
        <v>596</v>
      </c>
      <c r="B606" s="153">
        <f t="shared" si="210"/>
        <v>4</v>
      </c>
      <c r="C606" s="154">
        <f t="shared" si="211"/>
        <v>7483</v>
      </c>
      <c r="F606" s="158" t="s">
        <v>176</v>
      </c>
      <c r="G606" s="158" t="s">
        <v>176</v>
      </c>
      <c r="H606" s="162">
        <v>7483</v>
      </c>
      <c r="I606" s="158" t="s">
        <v>176</v>
      </c>
      <c r="J606" s="158" t="s">
        <v>176</v>
      </c>
      <c r="K606" s="158" t="s">
        <v>176</v>
      </c>
      <c r="L606" s="158" t="s">
        <v>176</v>
      </c>
      <c r="M606" s="158" t="s">
        <v>176</v>
      </c>
      <c r="N606" s="175"/>
      <c r="O606" s="162" t="s">
        <v>1302</v>
      </c>
      <c r="P606" s="160"/>
      <c r="R606" s="161">
        <f>P606-R607-R608-R609-R610-R611-R612-R613-R614-R615-R616-R617</f>
        <v>0</v>
      </c>
      <c r="T606" s="160"/>
      <c r="V606" s="161">
        <f>T606+V607+V612+V613+V614+V615+V616+V617</f>
        <v>0</v>
      </c>
    </row>
    <row r="607" spans="1:22" ht="15" hidden="1" customHeight="1">
      <c r="A607" s="153">
        <v>597</v>
      </c>
      <c r="B607" s="153">
        <f t="shared" si="210"/>
        <v>5</v>
      </c>
      <c r="C607" s="154">
        <f t="shared" si="211"/>
        <v>74831</v>
      </c>
      <c r="F607" s="158" t="s">
        <v>176</v>
      </c>
      <c r="G607" s="158" t="s">
        <v>176</v>
      </c>
      <c r="H607" s="158" t="s">
        <v>176</v>
      </c>
      <c r="I607" s="163">
        <v>74831</v>
      </c>
      <c r="J607" s="158" t="s">
        <v>176</v>
      </c>
      <c r="K607" s="158" t="s">
        <v>176</v>
      </c>
      <c r="L607" s="158" t="s">
        <v>176</v>
      </c>
      <c r="M607" s="158" t="s">
        <v>176</v>
      </c>
      <c r="N607" s="175"/>
      <c r="O607" s="163" t="s">
        <v>1303</v>
      </c>
      <c r="P607" s="160"/>
      <c r="R607" s="161">
        <f>P607-R608-R609-R610-R611</f>
        <v>0</v>
      </c>
      <c r="T607" s="160"/>
      <c r="V607" s="161">
        <f>T607+V608+V609+V610+V611</f>
        <v>0</v>
      </c>
    </row>
    <row r="608" spans="1:22" ht="15" hidden="1" customHeight="1">
      <c r="A608" s="153">
        <v>598</v>
      </c>
      <c r="B608" s="153">
        <f t="shared" si="210"/>
        <v>6</v>
      </c>
      <c r="C608" s="154">
        <f t="shared" si="211"/>
        <v>748311</v>
      </c>
      <c r="F608" s="158" t="s">
        <v>176</v>
      </c>
      <c r="G608" s="158" t="s">
        <v>176</v>
      </c>
      <c r="H608" s="158" t="s">
        <v>176</v>
      </c>
      <c r="I608" s="158" t="s">
        <v>176</v>
      </c>
      <c r="J608" s="165">
        <v>748311</v>
      </c>
      <c r="K608" s="158" t="s">
        <v>176</v>
      </c>
      <c r="L608" s="158" t="s">
        <v>176</v>
      </c>
      <c r="M608" s="158" t="s">
        <v>176</v>
      </c>
      <c r="N608" s="175" t="s">
        <v>1422</v>
      </c>
      <c r="O608" s="165" t="s">
        <v>875</v>
      </c>
      <c r="P608" s="160"/>
      <c r="R608" s="161">
        <f>P608</f>
        <v>0</v>
      </c>
      <c r="T608" s="160"/>
      <c r="V608" s="161">
        <f>T608</f>
        <v>0</v>
      </c>
    </row>
    <row r="609" spans="1:22" ht="15" hidden="1" customHeight="1">
      <c r="A609" s="153">
        <v>599</v>
      </c>
      <c r="B609" s="153">
        <f t="shared" si="210"/>
        <v>6</v>
      </c>
      <c r="C609" s="154">
        <f t="shared" si="211"/>
        <v>748312</v>
      </c>
      <c r="F609" s="158" t="s">
        <v>176</v>
      </c>
      <c r="G609" s="158" t="s">
        <v>176</v>
      </c>
      <c r="H609" s="158" t="s">
        <v>176</v>
      </c>
      <c r="I609" s="158" t="s">
        <v>176</v>
      </c>
      <c r="J609" s="165">
        <v>748312</v>
      </c>
      <c r="K609" s="158" t="s">
        <v>176</v>
      </c>
      <c r="L609" s="158" t="s">
        <v>176</v>
      </c>
      <c r="M609" s="158" t="s">
        <v>176</v>
      </c>
      <c r="N609" s="175" t="s">
        <v>1422</v>
      </c>
      <c r="O609" s="165" t="s">
        <v>876</v>
      </c>
      <c r="P609" s="160"/>
      <c r="R609" s="161">
        <f t="shared" ref="R609:R611" si="220">P609</f>
        <v>0</v>
      </c>
      <c r="T609" s="160"/>
      <c r="V609" s="161">
        <f t="shared" ref="V609:V611" si="221">T609</f>
        <v>0</v>
      </c>
    </row>
    <row r="610" spans="1:22" ht="15" hidden="1" customHeight="1">
      <c r="A610" s="153">
        <v>600</v>
      </c>
      <c r="B610" s="153">
        <f t="shared" si="210"/>
        <v>6</v>
      </c>
      <c r="C610" s="154">
        <f t="shared" si="211"/>
        <v>748313</v>
      </c>
      <c r="F610" s="158" t="s">
        <v>176</v>
      </c>
      <c r="G610" s="158" t="s">
        <v>176</v>
      </c>
      <c r="H610" s="158" t="s">
        <v>176</v>
      </c>
      <c r="I610" s="158" t="s">
        <v>176</v>
      </c>
      <c r="J610" s="165">
        <v>748313</v>
      </c>
      <c r="K610" s="158" t="s">
        <v>176</v>
      </c>
      <c r="L610" s="158" t="s">
        <v>176</v>
      </c>
      <c r="M610" s="158" t="s">
        <v>176</v>
      </c>
      <c r="N610" s="175" t="s">
        <v>1422</v>
      </c>
      <c r="O610" s="165" t="s">
        <v>877</v>
      </c>
      <c r="P610" s="160"/>
      <c r="R610" s="161">
        <f t="shared" si="220"/>
        <v>0</v>
      </c>
      <c r="T610" s="160"/>
      <c r="V610" s="161">
        <f t="shared" si="221"/>
        <v>0</v>
      </c>
    </row>
    <row r="611" spans="1:22" ht="15" hidden="1" customHeight="1">
      <c r="A611" s="153">
        <v>601</v>
      </c>
      <c r="B611" s="153">
        <f t="shared" si="210"/>
        <v>6</v>
      </c>
      <c r="C611" s="154">
        <f t="shared" si="211"/>
        <v>748318</v>
      </c>
      <c r="F611" s="158" t="s">
        <v>176</v>
      </c>
      <c r="G611" s="158" t="s">
        <v>176</v>
      </c>
      <c r="H611" s="158" t="s">
        <v>176</v>
      </c>
      <c r="I611" s="158" t="s">
        <v>176</v>
      </c>
      <c r="J611" s="165">
        <v>748318</v>
      </c>
      <c r="K611" s="158" t="s">
        <v>176</v>
      </c>
      <c r="L611" s="158" t="s">
        <v>176</v>
      </c>
      <c r="M611" s="158" t="s">
        <v>176</v>
      </c>
      <c r="N611" s="175" t="s">
        <v>1422</v>
      </c>
      <c r="O611" s="165" t="s">
        <v>1304</v>
      </c>
      <c r="P611" s="160"/>
      <c r="R611" s="161">
        <f t="shared" si="220"/>
        <v>0</v>
      </c>
      <c r="T611" s="160"/>
      <c r="V611" s="161">
        <f t="shared" si="221"/>
        <v>0</v>
      </c>
    </row>
    <row r="612" spans="1:22" ht="15" hidden="1" customHeight="1">
      <c r="A612" s="153">
        <v>602</v>
      </c>
      <c r="B612" s="153">
        <f t="shared" si="210"/>
        <v>5</v>
      </c>
      <c r="C612" s="154">
        <f t="shared" si="211"/>
        <v>74832</v>
      </c>
      <c r="F612" s="158" t="s">
        <v>176</v>
      </c>
      <c r="G612" s="158" t="s">
        <v>176</v>
      </c>
      <c r="H612" s="158" t="s">
        <v>176</v>
      </c>
      <c r="I612" s="163">
        <v>74832</v>
      </c>
      <c r="J612" s="158" t="s">
        <v>176</v>
      </c>
      <c r="K612" s="158" t="s">
        <v>176</v>
      </c>
      <c r="L612" s="158" t="s">
        <v>176</v>
      </c>
      <c r="M612" s="158" t="s">
        <v>176</v>
      </c>
      <c r="N612" s="175"/>
      <c r="O612" s="163" t="s">
        <v>1305</v>
      </c>
      <c r="P612" s="160"/>
      <c r="R612" s="161">
        <f>P612</f>
        <v>0</v>
      </c>
      <c r="T612" s="160"/>
      <c r="V612" s="161">
        <f>T612</f>
        <v>0</v>
      </c>
    </row>
    <row r="613" spans="1:22" ht="15" hidden="1" customHeight="1">
      <c r="A613" s="153">
        <v>603</v>
      </c>
      <c r="B613" s="153">
        <f t="shared" si="210"/>
        <v>5</v>
      </c>
      <c r="C613" s="154">
        <f t="shared" si="211"/>
        <v>74833</v>
      </c>
      <c r="F613" s="158" t="s">
        <v>176</v>
      </c>
      <c r="G613" s="158" t="s">
        <v>176</v>
      </c>
      <c r="H613" s="158" t="s">
        <v>176</v>
      </c>
      <c r="I613" s="163">
        <v>74833</v>
      </c>
      <c r="J613" s="158" t="s">
        <v>176</v>
      </c>
      <c r="K613" s="158" t="s">
        <v>176</v>
      </c>
      <c r="L613" s="158" t="s">
        <v>176</v>
      </c>
      <c r="M613" s="158" t="s">
        <v>176</v>
      </c>
      <c r="N613" s="175"/>
      <c r="O613" s="163" t="s">
        <v>1306</v>
      </c>
      <c r="P613" s="160"/>
      <c r="R613" s="161">
        <f t="shared" ref="R613:R617" si="222">P613</f>
        <v>0</v>
      </c>
      <c r="T613" s="160"/>
      <c r="V613" s="161">
        <f t="shared" ref="V613:V617" si="223">T613</f>
        <v>0</v>
      </c>
    </row>
    <row r="614" spans="1:22" ht="15" hidden="1" customHeight="1">
      <c r="A614" s="153">
        <v>604</v>
      </c>
      <c r="B614" s="153">
        <f t="shared" si="210"/>
        <v>5</v>
      </c>
      <c r="C614" s="154">
        <f t="shared" si="211"/>
        <v>74834</v>
      </c>
      <c r="F614" s="158" t="s">
        <v>176</v>
      </c>
      <c r="G614" s="158" t="s">
        <v>176</v>
      </c>
      <c r="H614" s="158" t="s">
        <v>176</v>
      </c>
      <c r="I614" s="163">
        <v>74834</v>
      </c>
      <c r="J614" s="158" t="s">
        <v>176</v>
      </c>
      <c r="K614" s="158" t="s">
        <v>176</v>
      </c>
      <c r="L614" s="158" t="s">
        <v>176</v>
      </c>
      <c r="M614" s="158" t="s">
        <v>176</v>
      </c>
      <c r="N614" s="175"/>
      <c r="O614" s="163" t="s">
        <v>1307</v>
      </c>
      <c r="P614" s="160"/>
      <c r="R614" s="161">
        <f t="shared" si="222"/>
        <v>0</v>
      </c>
      <c r="T614" s="160"/>
      <c r="V614" s="161">
        <f t="shared" si="223"/>
        <v>0</v>
      </c>
    </row>
    <row r="615" spans="1:22" ht="15" hidden="1" customHeight="1">
      <c r="A615" s="153">
        <v>605</v>
      </c>
      <c r="B615" s="153">
        <f t="shared" si="210"/>
        <v>5</v>
      </c>
      <c r="C615" s="154">
        <f t="shared" si="211"/>
        <v>74835</v>
      </c>
      <c r="F615" s="158" t="s">
        <v>176</v>
      </c>
      <c r="G615" s="158" t="s">
        <v>176</v>
      </c>
      <c r="H615" s="158" t="s">
        <v>176</v>
      </c>
      <c r="I615" s="163">
        <v>74835</v>
      </c>
      <c r="J615" s="158" t="s">
        <v>176</v>
      </c>
      <c r="K615" s="158" t="s">
        <v>176</v>
      </c>
      <c r="L615" s="158" t="s">
        <v>176</v>
      </c>
      <c r="M615" s="158" t="s">
        <v>176</v>
      </c>
      <c r="N615" s="175"/>
      <c r="O615" s="163" t="s">
        <v>1308</v>
      </c>
      <c r="P615" s="160"/>
      <c r="R615" s="161">
        <f t="shared" si="222"/>
        <v>0</v>
      </c>
      <c r="T615" s="160"/>
      <c r="V615" s="161">
        <f t="shared" si="223"/>
        <v>0</v>
      </c>
    </row>
    <row r="616" spans="1:22" ht="15" hidden="1" customHeight="1">
      <c r="A616" s="153">
        <v>606</v>
      </c>
      <c r="B616" s="153">
        <f t="shared" si="210"/>
        <v>5</v>
      </c>
      <c r="C616" s="154">
        <f t="shared" si="211"/>
        <v>74836</v>
      </c>
      <c r="F616" s="158" t="s">
        <v>176</v>
      </c>
      <c r="G616" s="158" t="s">
        <v>176</v>
      </c>
      <c r="H616" s="158" t="s">
        <v>176</v>
      </c>
      <c r="I616" s="163">
        <v>74836</v>
      </c>
      <c r="J616" s="158" t="s">
        <v>176</v>
      </c>
      <c r="K616" s="158" t="s">
        <v>176</v>
      </c>
      <c r="L616" s="158" t="s">
        <v>176</v>
      </c>
      <c r="M616" s="158" t="s">
        <v>176</v>
      </c>
      <c r="N616" s="175"/>
      <c r="O616" s="163" t="s">
        <v>1309</v>
      </c>
      <c r="P616" s="160"/>
      <c r="R616" s="161">
        <f t="shared" si="222"/>
        <v>0</v>
      </c>
      <c r="T616" s="160"/>
      <c r="V616" s="161">
        <f t="shared" si="223"/>
        <v>0</v>
      </c>
    </row>
    <row r="617" spans="1:22" ht="15" hidden="1" customHeight="1">
      <c r="A617" s="153">
        <v>607</v>
      </c>
      <c r="B617" s="153">
        <f t="shared" si="210"/>
        <v>5</v>
      </c>
      <c r="C617" s="154">
        <f t="shared" si="211"/>
        <v>74838</v>
      </c>
      <c r="F617" s="158" t="s">
        <v>176</v>
      </c>
      <c r="G617" s="158" t="s">
        <v>176</v>
      </c>
      <c r="H617" s="158" t="s">
        <v>176</v>
      </c>
      <c r="I617" s="163">
        <v>74838</v>
      </c>
      <c r="J617" s="158" t="s">
        <v>176</v>
      </c>
      <c r="K617" s="158" t="s">
        <v>176</v>
      </c>
      <c r="L617" s="158" t="s">
        <v>176</v>
      </c>
      <c r="M617" s="158" t="s">
        <v>176</v>
      </c>
      <c r="N617" s="175"/>
      <c r="O617" s="163" t="s">
        <v>1310</v>
      </c>
      <c r="P617" s="160"/>
      <c r="R617" s="161">
        <f t="shared" si="222"/>
        <v>0</v>
      </c>
      <c r="T617" s="160"/>
      <c r="V617" s="161">
        <f t="shared" si="223"/>
        <v>0</v>
      </c>
    </row>
    <row r="618" spans="1:22" ht="15" hidden="1" customHeight="1">
      <c r="A618" s="153">
        <v>608</v>
      </c>
      <c r="B618" s="153">
        <f t="shared" si="210"/>
        <v>4</v>
      </c>
      <c r="C618" s="154">
        <f t="shared" si="211"/>
        <v>7484</v>
      </c>
      <c r="F618" s="158" t="s">
        <v>176</v>
      </c>
      <c r="G618" s="158" t="s">
        <v>176</v>
      </c>
      <c r="H618" s="162">
        <v>7484</v>
      </c>
      <c r="I618" s="158" t="s">
        <v>176</v>
      </c>
      <c r="J618" s="158" t="s">
        <v>176</v>
      </c>
      <c r="K618" s="158" t="s">
        <v>176</v>
      </c>
      <c r="L618" s="158" t="s">
        <v>176</v>
      </c>
      <c r="M618" s="158" t="s">
        <v>176</v>
      </c>
      <c r="N618" s="175"/>
      <c r="O618" s="162" t="s">
        <v>1311</v>
      </c>
      <c r="P618" s="160"/>
      <c r="R618" s="161">
        <f>P618-R619-R620-R621-R622-R623</f>
        <v>0</v>
      </c>
      <c r="T618" s="160"/>
      <c r="V618" s="161">
        <f>T618+V619+V620+V621+V622+V623</f>
        <v>0</v>
      </c>
    </row>
    <row r="619" spans="1:22" ht="15" hidden="1" customHeight="1">
      <c r="A619" s="153">
        <v>609</v>
      </c>
      <c r="B619" s="153">
        <f t="shared" si="210"/>
        <v>5</v>
      </c>
      <c r="C619" s="154">
        <f t="shared" si="211"/>
        <v>74841</v>
      </c>
      <c r="F619" s="158" t="s">
        <v>176</v>
      </c>
      <c r="G619" s="158" t="s">
        <v>176</v>
      </c>
      <c r="H619" s="158" t="s">
        <v>176</v>
      </c>
      <c r="I619" s="163">
        <v>74841</v>
      </c>
      <c r="J619" s="158" t="s">
        <v>176</v>
      </c>
      <c r="K619" s="158" t="s">
        <v>176</v>
      </c>
      <c r="L619" s="158" t="s">
        <v>176</v>
      </c>
      <c r="M619" s="158" t="s">
        <v>176</v>
      </c>
      <c r="N619" s="175" t="s">
        <v>1422</v>
      </c>
      <c r="O619" s="163" t="s">
        <v>1312</v>
      </c>
      <c r="P619" s="160"/>
      <c r="R619" s="161">
        <f t="shared" ref="R619:R623" si="224">P619</f>
        <v>0</v>
      </c>
      <c r="T619" s="160"/>
      <c r="V619" s="161">
        <f t="shared" ref="V619:V623" si="225">T619</f>
        <v>0</v>
      </c>
    </row>
    <row r="620" spans="1:22" ht="15" hidden="1" customHeight="1">
      <c r="A620" s="153">
        <v>610</v>
      </c>
      <c r="B620" s="153">
        <f t="shared" si="210"/>
        <v>5</v>
      </c>
      <c r="C620" s="154">
        <f t="shared" si="211"/>
        <v>74842</v>
      </c>
      <c r="F620" s="158" t="s">
        <v>176</v>
      </c>
      <c r="G620" s="158" t="s">
        <v>176</v>
      </c>
      <c r="H620" s="158" t="s">
        <v>176</v>
      </c>
      <c r="I620" s="163">
        <v>74842</v>
      </c>
      <c r="J620" s="158" t="s">
        <v>176</v>
      </c>
      <c r="K620" s="158" t="s">
        <v>176</v>
      </c>
      <c r="L620" s="158" t="s">
        <v>176</v>
      </c>
      <c r="M620" s="158" t="s">
        <v>176</v>
      </c>
      <c r="N620" s="175" t="s">
        <v>1422</v>
      </c>
      <c r="O620" s="163" t="s">
        <v>1313</v>
      </c>
      <c r="P620" s="160"/>
      <c r="R620" s="161">
        <f t="shared" si="224"/>
        <v>0</v>
      </c>
      <c r="T620" s="160"/>
      <c r="V620" s="161">
        <f t="shared" si="225"/>
        <v>0</v>
      </c>
    </row>
    <row r="621" spans="1:22" ht="15" hidden="1" customHeight="1">
      <c r="A621" s="153">
        <v>611</v>
      </c>
      <c r="B621" s="153">
        <f t="shared" si="210"/>
        <v>5</v>
      </c>
      <c r="C621" s="154">
        <f t="shared" si="211"/>
        <v>74843</v>
      </c>
      <c r="F621" s="158" t="s">
        <v>176</v>
      </c>
      <c r="G621" s="158" t="s">
        <v>176</v>
      </c>
      <c r="H621" s="158" t="s">
        <v>176</v>
      </c>
      <c r="I621" s="163">
        <v>74843</v>
      </c>
      <c r="J621" s="158" t="s">
        <v>176</v>
      </c>
      <c r="K621" s="158" t="s">
        <v>176</v>
      </c>
      <c r="L621" s="158" t="s">
        <v>176</v>
      </c>
      <c r="M621" s="158" t="s">
        <v>176</v>
      </c>
      <c r="N621" s="175" t="s">
        <v>1422</v>
      </c>
      <c r="O621" s="163" t="s">
        <v>1314</v>
      </c>
      <c r="P621" s="160"/>
      <c r="R621" s="161">
        <f t="shared" si="224"/>
        <v>0</v>
      </c>
      <c r="T621" s="160"/>
      <c r="V621" s="161">
        <f t="shared" si="225"/>
        <v>0</v>
      </c>
    </row>
    <row r="622" spans="1:22" ht="15" hidden="1" customHeight="1">
      <c r="A622" s="153">
        <v>612</v>
      </c>
      <c r="B622" s="153">
        <f t="shared" si="210"/>
        <v>5</v>
      </c>
      <c r="C622" s="154">
        <f t="shared" si="211"/>
        <v>74844</v>
      </c>
      <c r="F622" s="158" t="s">
        <v>176</v>
      </c>
      <c r="G622" s="158" t="s">
        <v>176</v>
      </c>
      <c r="H622" s="158" t="s">
        <v>176</v>
      </c>
      <c r="I622" s="163">
        <v>74844</v>
      </c>
      <c r="J622" s="158" t="s">
        <v>176</v>
      </c>
      <c r="K622" s="158" t="s">
        <v>176</v>
      </c>
      <c r="L622" s="158" t="s">
        <v>176</v>
      </c>
      <c r="M622" s="158" t="s">
        <v>176</v>
      </c>
      <c r="N622" s="175" t="s">
        <v>1422</v>
      </c>
      <c r="O622" s="163" t="s">
        <v>1315</v>
      </c>
      <c r="P622" s="160"/>
      <c r="R622" s="161">
        <f t="shared" si="224"/>
        <v>0</v>
      </c>
      <c r="T622" s="160"/>
      <c r="V622" s="161">
        <f t="shared" si="225"/>
        <v>0</v>
      </c>
    </row>
    <row r="623" spans="1:22" ht="15" hidden="1" customHeight="1">
      <c r="A623" s="153">
        <v>613</v>
      </c>
      <c r="B623" s="153">
        <f t="shared" si="210"/>
        <v>5</v>
      </c>
      <c r="C623" s="154">
        <f t="shared" si="211"/>
        <v>74848</v>
      </c>
      <c r="F623" s="158" t="s">
        <v>176</v>
      </c>
      <c r="G623" s="158" t="s">
        <v>176</v>
      </c>
      <c r="H623" s="158" t="s">
        <v>176</v>
      </c>
      <c r="I623" s="163">
        <v>74848</v>
      </c>
      <c r="J623" s="158" t="s">
        <v>176</v>
      </c>
      <c r="K623" s="158" t="s">
        <v>176</v>
      </c>
      <c r="L623" s="158" t="s">
        <v>176</v>
      </c>
      <c r="M623" s="158" t="s">
        <v>176</v>
      </c>
      <c r="N623" s="175" t="s">
        <v>1422</v>
      </c>
      <c r="O623" s="163" t="s">
        <v>1316</v>
      </c>
      <c r="P623" s="160"/>
      <c r="R623" s="161">
        <f t="shared" si="224"/>
        <v>0</v>
      </c>
      <c r="T623" s="160"/>
      <c r="V623" s="161">
        <f t="shared" si="225"/>
        <v>0</v>
      </c>
    </row>
    <row r="624" spans="1:22" ht="15" hidden="1" customHeight="1">
      <c r="A624" s="153">
        <v>614</v>
      </c>
      <c r="B624" s="153">
        <f t="shared" si="210"/>
        <v>4</v>
      </c>
      <c r="C624" s="154">
        <f t="shared" si="211"/>
        <v>7488</v>
      </c>
      <c r="F624" s="158" t="s">
        <v>176</v>
      </c>
      <c r="G624" s="158" t="s">
        <v>176</v>
      </c>
      <c r="H624" s="162">
        <v>7488</v>
      </c>
      <c r="I624" s="158" t="s">
        <v>176</v>
      </c>
      <c r="J624" s="158" t="s">
        <v>176</v>
      </c>
      <c r="K624" s="158" t="s">
        <v>176</v>
      </c>
      <c r="L624" s="158" t="s">
        <v>176</v>
      </c>
      <c r="M624" s="158" t="s">
        <v>176</v>
      </c>
      <c r="N624" s="175"/>
      <c r="O624" s="162" t="s">
        <v>1297</v>
      </c>
      <c r="P624" s="160"/>
      <c r="R624" s="161">
        <f>P624</f>
        <v>0</v>
      </c>
      <c r="T624" s="160"/>
      <c r="V624" s="161">
        <f>T624</f>
        <v>0</v>
      </c>
    </row>
    <row r="625" spans="1:22" ht="15" hidden="1" customHeight="1">
      <c r="A625" s="153">
        <v>615</v>
      </c>
      <c r="B625" s="153">
        <f t="shared" si="210"/>
        <v>3</v>
      </c>
      <c r="C625" s="154">
        <f t="shared" si="211"/>
        <v>749</v>
      </c>
      <c r="F625" s="158" t="s">
        <v>176</v>
      </c>
      <c r="G625" s="159">
        <v>749</v>
      </c>
      <c r="H625" s="158" t="s">
        <v>176</v>
      </c>
      <c r="I625" s="158" t="s">
        <v>176</v>
      </c>
      <c r="J625" s="158" t="s">
        <v>176</v>
      </c>
      <c r="K625" s="158" t="s">
        <v>176</v>
      </c>
      <c r="L625" s="158" t="s">
        <v>176</v>
      </c>
      <c r="M625" s="158" t="s">
        <v>176</v>
      </c>
      <c r="N625" s="175"/>
      <c r="O625" s="159" t="s">
        <v>1317</v>
      </c>
      <c r="P625" s="160"/>
      <c r="R625" s="161">
        <f>P625-R626-R627-R628-R629-R630-R631</f>
        <v>0</v>
      </c>
      <c r="T625" s="160"/>
      <c r="V625" s="161">
        <f>T625+V626+V627+V628+V629+V630+V631</f>
        <v>0</v>
      </c>
    </row>
    <row r="626" spans="1:22" ht="15" hidden="1" customHeight="1">
      <c r="A626" s="153">
        <v>616</v>
      </c>
      <c r="B626" s="153">
        <f t="shared" si="210"/>
        <v>4</v>
      </c>
      <c r="C626" s="154">
        <f t="shared" si="211"/>
        <v>7491</v>
      </c>
      <c r="F626" s="158" t="s">
        <v>176</v>
      </c>
      <c r="G626" s="158" t="s">
        <v>176</v>
      </c>
      <c r="H626" s="162">
        <v>7491</v>
      </c>
      <c r="I626" s="158" t="s">
        <v>176</v>
      </c>
      <c r="J626" s="158" t="s">
        <v>176</v>
      </c>
      <c r="K626" s="158" t="s">
        <v>176</v>
      </c>
      <c r="L626" s="158" t="s">
        <v>176</v>
      </c>
      <c r="M626" s="158" t="s">
        <v>176</v>
      </c>
      <c r="N626" s="175"/>
      <c r="O626" s="162" t="s">
        <v>1318</v>
      </c>
      <c r="P626" s="160"/>
      <c r="R626" s="161">
        <f t="shared" ref="R626:R631" si="226">P626</f>
        <v>0</v>
      </c>
      <c r="T626" s="160"/>
      <c r="V626" s="161">
        <f t="shared" ref="V626:V631" si="227">T626</f>
        <v>0</v>
      </c>
    </row>
    <row r="627" spans="1:22" ht="15" hidden="1" customHeight="1">
      <c r="A627" s="153">
        <v>617</v>
      </c>
      <c r="B627" s="153">
        <f t="shared" si="210"/>
        <v>4</v>
      </c>
      <c r="C627" s="154">
        <f t="shared" si="211"/>
        <v>7492</v>
      </c>
      <c r="F627" s="158" t="s">
        <v>176</v>
      </c>
      <c r="G627" s="158" t="s">
        <v>176</v>
      </c>
      <c r="H627" s="162">
        <v>7492</v>
      </c>
      <c r="I627" s="158" t="s">
        <v>176</v>
      </c>
      <c r="J627" s="158" t="s">
        <v>176</v>
      </c>
      <c r="K627" s="158" t="s">
        <v>176</v>
      </c>
      <c r="L627" s="158" t="s">
        <v>176</v>
      </c>
      <c r="M627" s="158" t="s">
        <v>176</v>
      </c>
      <c r="N627" s="175"/>
      <c r="O627" s="162" t="s">
        <v>1319</v>
      </c>
      <c r="P627" s="160"/>
      <c r="R627" s="161">
        <f t="shared" si="226"/>
        <v>0</v>
      </c>
      <c r="T627" s="160"/>
      <c r="V627" s="161">
        <f t="shared" si="227"/>
        <v>0</v>
      </c>
    </row>
    <row r="628" spans="1:22" ht="15" hidden="1" customHeight="1">
      <c r="A628" s="153">
        <v>618</v>
      </c>
      <c r="B628" s="153">
        <f t="shared" si="210"/>
        <v>4</v>
      </c>
      <c r="C628" s="154">
        <f t="shared" si="211"/>
        <v>7493</v>
      </c>
      <c r="F628" s="158" t="s">
        <v>176</v>
      </c>
      <c r="G628" s="158" t="s">
        <v>176</v>
      </c>
      <c r="H628" s="162">
        <v>7493</v>
      </c>
      <c r="I628" s="158" t="s">
        <v>176</v>
      </c>
      <c r="J628" s="158" t="s">
        <v>176</v>
      </c>
      <c r="K628" s="158" t="s">
        <v>176</v>
      </c>
      <c r="L628" s="158" t="s">
        <v>176</v>
      </c>
      <c r="M628" s="158" t="s">
        <v>176</v>
      </c>
      <c r="N628" s="175"/>
      <c r="O628" s="162" t="s">
        <v>1320</v>
      </c>
      <c r="P628" s="160"/>
      <c r="R628" s="161">
        <f t="shared" si="226"/>
        <v>0</v>
      </c>
      <c r="T628" s="160"/>
      <c r="V628" s="161">
        <f t="shared" si="227"/>
        <v>0</v>
      </c>
    </row>
    <row r="629" spans="1:22" ht="15" hidden="1" customHeight="1">
      <c r="A629" s="153">
        <v>619</v>
      </c>
      <c r="B629" s="153">
        <f t="shared" si="210"/>
        <v>4</v>
      </c>
      <c r="C629" s="154">
        <f t="shared" si="211"/>
        <v>7494</v>
      </c>
      <c r="F629" s="158" t="s">
        <v>176</v>
      </c>
      <c r="G629" s="158" t="s">
        <v>176</v>
      </c>
      <c r="H629" s="162">
        <v>7494</v>
      </c>
      <c r="I629" s="158" t="s">
        <v>176</v>
      </c>
      <c r="J629" s="158" t="s">
        <v>176</v>
      </c>
      <c r="K629" s="158" t="s">
        <v>176</v>
      </c>
      <c r="L629" s="158" t="s">
        <v>176</v>
      </c>
      <c r="M629" s="158" t="s">
        <v>176</v>
      </c>
      <c r="N629" s="175"/>
      <c r="O629" s="162" t="s">
        <v>1321</v>
      </c>
      <c r="P629" s="160"/>
      <c r="R629" s="161">
        <f t="shared" si="226"/>
        <v>0</v>
      </c>
      <c r="T629" s="160"/>
      <c r="V629" s="161">
        <f t="shared" si="227"/>
        <v>0</v>
      </c>
    </row>
    <row r="630" spans="1:22" ht="15" hidden="1" customHeight="1">
      <c r="A630" s="153">
        <v>620</v>
      </c>
      <c r="B630" s="153">
        <f t="shared" si="210"/>
        <v>4</v>
      </c>
      <c r="C630" s="154">
        <f t="shared" si="211"/>
        <v>7495</v>
      </c>
      <c r="F630" s="158" t="s">
        <v>176</v>
      </c>
      <c r="G630" s="158" t="s">
        <v>176</v>
      </c>
      <c r="H630" s="162">
        <v>7495</v>
      </c>
      <c r="I630" s="158" t="s">
        <v>176</v>
      </c>
      <c r="J630" s="158" t="s">
        <v>176</v>
      </c>
      <c r="K630" s="158" t="s">
        <v>176</v>
      </c>
      <c r="L630" s="158" t="s">
        <v>176</v>
      </c>
      <c r="M630" s="158" t="s">
        <v>176</v>
      </c>
      <c r="N630" s="175"/>
      <c r="O630" s="162" t="s">
        <v>1322</v>
      </c>
      <c r="P630" s="160"/>
      <c r="R630" s="161">
        <f t="shared" si="226"/>
        <v>0</v>
      </c>
      <c r="T630" s="160"/>
      <c r="V630" s="161">
        <f t="shared" si="227"/>
        <v>0</v>
      </c>
    </row>
    <row r="631" spans="1:22" ht="15" hidden="1" customHeight="1">
      <c r="A631" s="153">
        <v>621</v>
      </c>
      <c r="B631" s="153">
        <f t="shared" si="210"/>
        <v>4</v>
      </c>
      <c r="C631" s="154">
        <f t="shared" si="211"/>
        <v>7498</v>
      </c>
      <c r="F631" s="158" t="s">
        <v>176</v>
      </c>
      <c r="G631" s="158" t="s">
        <v>176</v>
      </c>
      <c r="H631" s="162">
        <v>7498</v>
      </c>
      <c r="I631" s="158" t="s">
        <v>176</v>
      </c>
      <c r="J631" s="158" t="s">
        <v>176</v>
      </c>
      <c r="K631" s="158" t="s">
        <v>176</v>
      </c>
      <c r="L631" s="158" t="s">
        <v>176</v>
      </c>
      <c r="M631" s="158" t="s">
        <v>176</v>
      </c>
      <c r="N631" s="175"/>
      <c r="O631" s="162" t="s">
        <v>1323</v>
      </c>
      <c r="P631" s="160"/>
      <c r="R631" s="161">
        <f t="shared" si="226"/>
        <v>0</v>
      </c>
      <c r="T631" s="160"/>
      <c r="V631" s="161">
        <f t="shared" si="227"/>
        <v>0</v>
      </c>
    </row>
    <row r="632" spans="1:22" ht="15" hidden="1" customHeight="1">
      <c r="A632" s="153">
        <v>622</v>
      </c>
      <c r="B632" s="153">
        <f t="shared" si="210"/>
        <v>2</v>
      </c>
      <c r="C632" s="154">
        <f t="shared" si="211"/>
        <v>75</v>
      </c>
      <c r="F632" s="155">
        <v>75</v>
      </c>
      <c r="G632" s="155" t="s">
        <v>176</v>
      </c>
      <c r="H632" s="155" t="s">
        <v>176</v>
      </c>
      <c r="I632" s="155" t="s">
        <v>176</v>
      </c>
      <c r="J632" s="155" t="s">
        <v>176</v>
      </c>
      <c r="K632" s="155" t="s">
        <v>176</v>
      </c>
      <c r="L632" s="155" t="s">
        <v>176</v>
      </c>
      <c r="M632" s="155" t="s">
        <v>176</v>
      </c>
      <c r="N632" s="174"/>
      <c r="O632" s="155" t="s">
        <v>1324</v>
      </c>
      <c r="P632" s="156"/>
      <c r="R632" s="157"/>
      <c r="S632" s="153" t="s">
        <v>176</v>
      </c>
      <c r="T632" s="157"/>
      <c r="V632" s="157"/>
    </row>
    <row r="633" spans="1:22" ht="15" hidden="1" customHeight="1">
      <c r="A633" s="153">
        <v>623</v>
      </c>
      <c r="B633" s="153">
        <f t="shared" si="210"/>
        <v>3</v>
      </c>
      <c r="C633" s="154">
        <f t="shared" si="211"/>
        <v>751</v>
      </c>
      <c r="F633" s="158" t="s">
        <v>176</v>
      </c>
      <c r="G633" s="159">
        <v>751</v>
      </c>
      <c r="H633" s="158" t="s">
        <v>176</v>
      </c>
      <c r="I633" s="158" t="s">
        <v>176</v>
      </c>
      <c r="J633" s="158" t="s">
        <v>176</v>
      </c>
      <c r="K633" s="158" t="s">
        <v>176</v>
      </c>
      <c r="L633" s="158" t="s">
        <v>176</v>
      </c>
      <c r="M633" s="158" t="s">
        <v>176</v>
      </c>
      <c r="N633" s="175"/>
      <c r="O633" s="159" t="s">
        <v>1325</v>
      </c>
      <c r="P633" s="160"/>
      <c r="R633" s="161">
        <f>P633-R634-R635-R636-R637-R638-R639-R640-R641-R642</f>
        <v>0</v>
      </c>
      <c r="T633" s="160"/>
      <c r="V633" s="161">
        <f>T633+V634+V642</f>
        <v>0</v>
      </c>
    </row>
    <row r="634" spans="1:22" ht="15" hidden="1" customHeight="1">
      <c r="A634" s="153">
        <v>624</v>
      </c>
      <c r="B634" s="153">
        <f t="shared" si="210"/>
        <v>4</v>
      </c>
      <c r="C634" s="154">
        <f t="shared" si="211"/>
        <v>7511</v>
      </c>
      <c r="F634" s="158" t="s">
        <v>176</v>
      </c>
      <c r="G634" s="158" t="s">
        <v>176</v>
      </c>
      <c r="H634" s="162">
        <v>7511</v>
      </c>
      <c r="I634" s="158" t="s">
        <v>176</v>
      </c>
      <c r="J634" s="158" t="s">
        <v>176</v>
      </c>
      <c r="K634" s="158" t="s">
        <v>176</v>
      </c>
      <c r="L634" s="158" t="s">
        <v>176</v>
      </c>
      <c r="M634" s="158" t="s">
        <v>176</v>
      </c>
      <c r="N634" s="175" t="s">
        <v>1422</v>
      </c>
      <c r="O634" s="162" t="s">
        <v>1326</v>
      </c>
      <c r="P634" s="160"/>
      <c r="R634" s="161">
        <f>P634-R635-R636-R637-R638-R639-R640-R641</f>
        <v>0</v>
      </c>
      <c r="T634" s="160"/>
      <c r="V634" s="161">
        <f>T634+V635+V636+V637+V638+V639+V640+V641</f>
        <v>0</v>
      </c>
    </row>
    <row r="635" spans="1:22" ht="15" hidden="1" customHeight="1">
      <c r="A635" s="153">
        <v>625</v>
      </c>
      <c r="B635" s="153">
        <f t="shared" si="210"/>
        <v>5</v>
      </c>
      <c r="C635" s="154">
        <f t="shared" si="211"/>
        <v>75111</v>
      </c>
      <c r="F635" s="158" t="s">
        <v>176</v>
      </c>
      <c r="G635" s="158" t="s">
        <v>176</v>
      </c>
      <c r="H635" s="158" t="s">
        <v>176</v>
      </c>
      <c r="I635" s="163">
        <v>75111</v>
      </c>
      <c r="J635" s="158" t="s">
        <v>176</v>
      </c>
      <c r="K635" s="158" t="s">
        <v>176</v>
      </c>
      <c r="L635" s="158" t="s">
        <v>176</v>
      </c>
      <c r="M635" s="158" t="s">
        <v>176</v>
      </c>
      <c r="N635" s="175" t="s">
        <v>1422</v>
      </c>
      <c r="O635" s="163" t="s">
        <v>900</v>
      </c>
      <c r="P635" s="160"/>
      <c r="R635" s="161">
        <f t="shared" ref="R635:R641" si="228">P635</f>
        <v>0</v>
      </c>
      <c r="T635" s="160"/>
      <c r="V635" s="161">
        <f t="shared" ref="V635:V641" si="229">T635</f>
        <v>0</v>
      </c>
    </row>
    <row r="636" spans="1:22" ht="15" hidden="1" customHeight="1">
      <c r="A636" s="153">
        <v>626</v>
      </c>
      <c r="B636" s="153">
        <f t="shared" si="210"/>
        <v>5</v>
      </c>
      <c r="C636" s="154">
        <f t="shared" si="211"/>
        <v>75112</v>
      </c>
      <c r="F636" s="158" t="s">
        <v>176</v>
      </c>
      <c r="G636" s="158" t="s">
        <v>176</v>
      </c>
      <c r="H636" s="158" t="s">
        <v>176</v>
      </c>
      <c r="I636" s="163">
        <v>75112</v>
      </c>
      <c r="J636" s="158" t="s">
        <v>176</v>
      </c>
      <c r="K636" s="158" t="s">
        <v>176</v>
      </c>
      <c r="L636" s="158" t="s">
        <v>176</v>
      </c>
      <c r="M636" s="158" t="s">
        <v>176</v>
      </c>
      <c r="N636" s="175" t="s">
        <v>1422</v>
      </c>
      <c r="O636" s="163" t="s">
        <v>891</v>
      </c>
      <c r="P636" s="160"/>
      <c r="R636" s="161">
        <f t="shared" si="228"/>
        <v>0</v>
      </c>
      <c r="T636" s="160"/>
      <c r="V636" s="161">
        <f t="shared" si="229"/>
        <v>0</v>
      </c>
    </row>
    <row r="637" spans="1:22" ht="15" hidden="1" customHeight="1">
      <c r="A637" s="153">
        <v>627</v>
      </c>
      <c r="B637" s="153">
        <f t="shared" si="210"/>
        <v>5</v>
      </c>
      <c r="C637" s="154">
        <f t="shared" si="211"/>
        <v>75113</v>
      </c>
      <c r="F637" s="158" t="s">
        <v>176</v>
      </c>
      <c r="G637" s="158" t="s">
        <v>176</v>
      </c>
      <c r="H637" s="158" t="s">
        <v>176</v>
      </c>
      <c r="I637" s="163">
        <v>75113</v>
      </c>
      <c r="J637" s="158" t="s">
        <v>176</v>
      </c>
      <c r="K637" s="158" t="s">
        <v>176</v>
      </c>
      <c r="L637" s="158" t="s">
        <v>176</v>
      </c>
      <c r="M637" s="158" t="s">
        <v>176</v>
      </c>
      <c r="N637" s="175" t="s">
        <v>1422</v>
      </c>
      <c r="O637" s="163" t="s">
        <v>892</v>
      </c>
      <c r="P637" s="160"/>
      <c r="R637" s="161">
        <f t="shared" si="228"/>
        <v>0</v>
      </c>
      <c r="T637" s="160"/>
      <c r="V637" s="161">
        <f t="shared" si="229"/>
        <v>0</v>
      </c>
    </row>
    <row r="638" spans="1:22" ht="15" hidden="1" customHeight="1">
      <c r="A638" s="153">
        <v>628</v>
      </c>
      <c r="B638" s="153">
        <f t="shared" si="210"/>
        <v>5</v>
      </c>
      <c r="C638" s="154">
        <f t="shared" si="211"/>
        <v>75114</v>
      </c>
      <c r="F638" s="158" t="s">
        <v>176</v>
      </c>
      <c r="G638" s="158" t="s">
        <v>176</v>
      </c>
      <c r="H638" s="158" t="s">
        <v>176</v>
      </c>
      <c r="I638" s="163">
        <v>75114</v>
      </c>
      <c r="J638" s="158" t="s">
        <v>176</v>
      </c>
      <c r="K638" s="158" t="s">
        <v>176</v>
      </c>
      <c r="L638" s="158" t="s">
        <v>176</v>
      </c>
      <c r="M638" s="158" t="s">
        <v>176</v>
      </c>
      <c r="N638" s="175" t="s">
        <v>1422</v>
      </c>
      <c r="O638" s="163" t="s">
        <v>893</v>
      </c>
      <c r="P638" s="160"/>
      <c r="R638" s="161">
        <f t="shared" si="228"/>
        <v>0</v>
      </c>
      <c r="T638" s="160"/>
      <c r="V638" s="161">
        <f t="shared" si="229"/>
        <v>0</v>
      </c>
    </row>
    <row r="639" spans="1:22" ht="15" hidden="1" customHeight="1">
      <c r="A639" s="153">
        <v>629</v>
      </c>
      <c r="B639" s="153">
        <f t="shared" si="210"/>
        <v>5</v>
      </c>
      <c r="C639" s="154">
        <f t="shared" si="211"/>
        <v>75115</v>
      </c>
      <c r="F639" s="158" t="s">
        <v>176</v>
      </c>
      <c r="G639" s="158" t="s">
        <v>176</v>
      </c>
      <c r="H639" s="158" t="s">
        <v>176</v>
      </c>
      <c r="I639" s="163">
        <v>75115</v>
      </c>
      <c r="J639" s="158" t="s">
        <v>176</v>
      </c>
      <c r="K639" s="158" t="s">
        <v>176</v>
      </c>
      <c r="L639" s="158" t="s">
        <v>176</v>
      </c>
      <c r="M639" s="158" t="s">
        <v>176</v>
      </c>
      <c r="N639" s="175" t="s">
        <v>1422</v>
      </c>
      <c r="O639" s="163" t="s">
        <v>894</v>
      </c>
      <c r="P639" s="160"/>
      <c r="R639" s="161">
        <f t="shared" si="228"/>
        <v>0</v>
      </c>
      <c r="T639" s="160"/>
      <c r="V639" s="161">
        <f t="shared" si="229"/>
        <v>0</v>
      </c>
    </row>
    <row r="640" spans="1:22" ht="15" hidden="1" customHeight="1">
      <c r="A640" s="153">
        <v>630</v>
      </c>
      <c r="B640" s="153">
        <f t="shared" si="210"/>
        <v>5</v>
      </c>
      <c r="C640" s="154">
        <f t="shared" si="211"/>
        <v>75116</v>
      </c>
      <c r="F640" s="158" t="s">
        <v>176</v>
      </c>
      <c r="G640" s="158" t="s">
        <v>176</v>
      </c>
      <c r="H640" s="158" t="s">
        <v>176</v>
      </c>
      <c r="I640" s="163">
        <v>75116</v>
      </c>
      <c r="J640" s="158" t="s">
        <v>176</v>
      </c>
      <c r="K640" s="158" t="s">
        <v>176</v>
      </c>
      <c r="L640" s="158" t="s">
        <v>176</v>
      </c>
      <c r="M640" s="158" t="s">
        <v>176</v>
      </c>
      <c r="N640" s="175" t="s">
        <v>1422</v>
      </c>
      <c r="O640" s="163" t="s">
        <v>895</v>
      </c>
      <c r="P640" s="160"/>
      <c r="R640" s="161">
        <f t="shared" si="228"/>
        <v>0</v>
      </c>
      <c r="T640" s="160"/>
      <c r="V640" s="161">
        <f t="shared" si="229"/>
        <v>0</v>
      </c>
    </row>
    <row r="641" spans="1:22" ht="15" hidden="1" customHeight="1">
      <c r="A641" s="153">
        <v>631</v>
      </c>
      <c r="B641" s="153">
        <f t="shared" si="210"/>
        <v>5</v>
      </c>
      <c r="C641" s="154">
        <f t="shared" si="211"/>
        <v>75117</v>
      </c>
      <c r="F641" s="158" t="s">
        <v>176</v>
      </c>
      <c r="G641" s="158" t="s">
        <v>176</v>
      </c>
      <c r="H641" s="158" t="s">
        <v>176</v>
      </c>
      <c r="I641" s="163">
        <v>75117</v>
      </c>
      <c r="J641" s="158" t="s">
        <v>176</v>
      </c>
      <c r="K641" s="158" t="s">
        <v>176</v>
      </c>
      <c r="L641" s="158" t="s">
        <v>176</v>
      </c>
      <c r="M641" s="158" t="s">
        <v>176</v>
      </c>
      <c r="N641" s="175" t="s">
        <v>1422</v>
      </c>
      <c r="O641" s="163" t="s">
        <v>896</v>
      </c>
      <c r="P641" s="160"/>
      <c r="R641" s="161">
        <f t="shared" si="228"/>
        <v>0</v>
      </c>
      <c r="T641" s="160"/>
      <c r="V641" s="161">
        <f t="shared" si="229"/>
        <v>0</v>
      </c>
    </row>
    <row r="642" spans="1:22" ht="15" hidden="1" customHeight="1">
      <c r="A642" s="153">
        <v>632</v>
      </c>
      <c r="B642" s="153">
        <f t="shared" si="210"/>
        <v>4</v>
      </c>
      <c r="C642" s="154">
        <f t="shared" si="211"/>
        <v>7512</v>
      </c>
      <c r="F642" s="158" t="s">
        <v>176</v>
      </c>
      <c r="G642" s="158" t="s">
        <v>176</v>
      </c>
      <c r="H642" s="162">
        <v>7512</v>
      </c>
      <c r="I642" s="158" t="s">
        <v>176</v>
      </c>
      <c r="J642" s="158" t="s">
        <v>176</v>
      </c>
      <c r="K642" s="158" t="s">
        <v>176</v>
      </c>
      <c r="L642" s="158" t="s">
        <v>176</v>
      </c>
      <c r="M642" s="158" t="s">
        <v>176</v>
      </c>
      <c r="N642" s="175" t="s">
        <v>1422</v>
      </c>
      <c r="O642" s="162" t="s">
        <v>897</v>
      </c>
      <c r="P642" s="160"/>
      <c r="R642" s="161">
        <f>P642</f>
        <v>0</v>
      </c>
      <c r="T642" s="160"/>
      <c r="V642" s="161">
        <f>T642</f>
        <v>0</v>
      </c>
    </row>
    <row r="643" spans="1:22" ht="15" hidden="1" customHeight="1">
      <c r="A643" s="153">
        <v>633</v>
      </c>
      <c r="B643" s="153">
        <f t="shared" si="210"/>
        <v>3</v>
      </c>
      <c r="C643" s="154">
        <f t="shared" si="211"/>
        <v>752</v>
      </c>
      <c r="F643" s="158" t="s">
        <v>176</v>
      </c>
      <c r="G643" s="159">
        <v>752</v>
      </c>
      <c r="H643" s="158" t="s">
        <v>176</v>
      </c>
      <c r="I643" s="158" t="s">
        <v>176</v>
      </c>
      <c r="J643" s="158" t="s">
        <v>176</v>
      </c>
      <c r="K643" s="158" t="s">
        <v>176</v>
      </c>
      <c r="L643" s="158" t="s">
        <v>176</v>
      </c>
      <c r="M643" s="158" t="s">
        <v>176</v>
      </c>
      <c r="N643" s="175"/>
      <c r="O643" s="159" t="s">
        <v>1327</v>
      </c>
      <c r="P643" s="160"/>
      <c r="R643" s="161">
        <f>P643-R644-R645-R646-R647-R648-R649-R650-R651-R652</f>
        <v>0</v>
      </c>
      <c r="T643" s="160"/>
      <c r="V643" s="161">
        <f>T643+V644+V645+V646+V647+V648+V651+V652</f>
        <v>0</v>
      </c>
    </row>
    <row r="644" spans="1:22" ht="15" hidden="1" customHeight="1">
      <c r="A644" s="153">
        <v>634</v>
      </c>
      <c r="B644" s="153">
        <f t="shared" si="210"/>
        <v>4</v>
      </c>
      <c r="C644" s="154">
        <f t="shared" si="211"/>
        <v>7521</v>
      </c>
      <c r="F644" s="158" t="s">
        <v>176</v>
      </c>
      <c r="G644" s="158" t="s">
        <v>176</v>
      </c>
      <c r="H644" s="162">
        <v>7521</v>
      </c>
      <c r="I644" s="158" t="s">
        <v>176</v>
      </c>
      <c r="J644" s="158" t="s">
        <v>176</v>
      </c>
      <c r="K644" s="158" t="s">
        <v>176</v>
      </c>
      <c r="L644" s="158" t="s">
        <v>176</v>
      </c>
      <c r="M644" s="158" t="s">
        <v>176</v>
      </c>
      <c r="N644" s="175" t="s">
        <v>1422</v>
      </c>
      <c r="O644" s="162" t="s">
        <v>900</v>
      </c>
      <c r="P644" s="160"/>
      <c r="R644" s="161">
        <f t="shared" ref="R644:R647" si="230">P644</f>
        <v>0</v>
      </c>
      <c r="T644" s="160"/>
      <c r="V644" s="161">
        <f t="shared" ref="V644:V647" si="231">T644</f>
        <v>0</v>
      </c>
    </row>
    <row r="645" spans="1:22" ht="15" hidden="1" customHeight="1">
      <c r="A645" s="153">
        <v>635</v>
      </c>
      <c r="B645" s="153">
        <f t="shared" si="210"/>
        <v>4</v>
      </c>
      <c r="C645" s="154">
        <f t="shared" si="211"/>
        <v>7522</v>
      </c>
      <c r="F645" s="158" t="s">
        <v>176</v>
      </c>
      <c r="G645" s="158" t="s">
        <v>176</v>
      </c>
      <c r="H645" s="162">
        <v>7522</v>
      </c>
      <c r="I645" s="158" t="s">
        <v>176</v>
      </c>
      <c r="J645" s="158" t="s">
        <v>176</v>
      </c>
      <c r="K645" s="158" t="s">
        <v>176</v>
      </c>
      <c r="L645" s="158" t="s">
        <v>176</v>
      </c>
      <c r="M645" s="158" t="s">
        <v>176</v>
      </c>
      <c r="N645" s="175" t="s">
        <v>1422</v>
      </c>
      <c r="O645" s="162" t="s">
        <v>891</v>
      </c>
      <c r="P645" s="160"/>
      <c r="R645" s="161">
        <f t="shared" si="230"/>
        <v>0</v>
      </c>
      <c r="T645" s="160"/>
      <c r="V645" s="161">
        <f t="shared" si="231"/>
        <v>0</v>
      </c>
    </row>
    <row r="646" spans="1:22" ht="15" hidden="1" customHeight="1">
      <c r="A646" s="153">
        <v>636</v>
      </c>
      <c r="B646" s="153">
        <f t="shared" si="210"/>
        <v>4</v>
      </c>
      <c r="C646" s="154">
        <f t="shared" si="211"/>
        <v>7523</v>
      </c>
      <c r="F646" s="158" t="s">
        <v>176</v>
      </c>
      <c r="G646" s="158" t="s">
        <v>176</v>
      </c>
      <c r="H646" s="162">
        <v>7523</v>
      </c>
      <c r="I646" s="158" t="s">
        <v>176</v>
      </c>
      <c r="J646" s="158" t="s">
        <v>176</v>
      </c>
      <c r="K646" s="158" t="s">
        <v>176</v>
      </c>
      <c r="L646" s="158" t="s">
        <v>176</v>
      </c>
      <c r="M646" s="158" t="s">
        <v>176</v>
      </c>
      <c r="N646" s="175" t="s">
        <v>1422</v>
      </c>
      <c r="O646" s="162" t="s">
        <v>892</v>
      </c>
      <c r="P646" s="160"/>
      <c r="R646" s="161">
        <f t="shared" si="230"/>
        <v>0</v>
      </c>
      <c r="T646" s="160"/>
      <c r="V646" s="161">
        <f t="shared" si="231"/>
        <v>0</v>
      </c>
    </row>
    <row r="647" spans="1:22" ht="15" hidden="1" customHeight="1">
      <c r="A647" s="153">
        <v>637</v>
      </c>
      <c r="B647" s="153">
        <f t="shared" si="210"/>
        <v>4</v>
      </c>
      <c r="C647" s="154">
        <f t="shared" si="211"/>
        <v>7524</v>
      </c>
      <c r="F647" s="158" t="s">
        <v>176</v>
      </c>
      <c r="G647" s="158" t="s">
        <v>176</v>
      </c>
      <c r="H647" s="162">
        <v>7524</v>
      </c>
      <c r="I647" s="158" t="s">
        <v>176</v>
      </c>
      <c r="J647" s="158" t="s">
        <v>176</v>
      </c>
      <c r="K647" s="158" t="s">
        <v>176</v>
      </c>
      <c r="L647" s="158" t="s">
        <v>176</v>
      </c>
      <c r="M647" s="158" t="s">
        <v>176</v>
      </c>
      <c r="N647" s="175" t="s">
        <v>1422</v>
      </c>
      <c r="O647" s="162" t="s">
        <v>893</v>
      </c>
      <c r="P647" s="160"/>
      <c r="R647" s="161">
        <f t="shared" si="230"/>
        <v>0</v>
      </c>
      <c r="T647" s="160"/>
      <c r="V647" s="161">
        <f t="shared" si="231"/>
        <v>0</v>
      </c>
    </row>
    <row r="648" spans="1:22" ht="15" hidden="1" customHeight="1">
      <c r="A648" s="153">
        <v>638</v>
      </c>
      <c r="B648" s="153">
        <f t="shared" si="210"/>
        <v>4</v>
      </c>
      <c r="C648" s="154">
        <f t="shared" si="211"/>
        <v>7525</v>
      </c>
      <c r="F648" s="158" t="s">
        <v>176</v>
      </c>
      <c r="G648" s="158" t="s">
        <v>176</v>
      </c>
      <c r="H648" s="162">
        <v>7525</v>
      </c>
      <c r="I648" s="158" t="s">
        <v>176</v>
      </c>
      <c r="J648" s="158" t="s">
        <v>176</v>
      </c>
      <c r="K648" s="158" t="s">
        <v>176</v>
      </c>
      <c r="L648" s="158" t="s">
        <v>176</v>
      </c>
      <c r="M648" s="158" t="s">
        <v>176</v>
      </c>
      <c r="N648" s="175" t="s">
        <v>1422</v>
      </c>
      <c r="O648" s="162" t="s">
        <v>894</v>
      </c>
      <c r="P648" s="160"/>
      <c r="R648" s="161">
        <f>P648-R649-R650</f>
        <v>0</v>
      </c>
      <c r="T648" s="160"/>
      <c r="V648" s="161">
        <f>T648+V649+V650</f>
        <v>0</v>
      </c>
    </row>
    <row r="649" spans="1:22" ht="15" hidden="1" customHeight="1">
      <c r="A649" s="153">
        <v>639</v>
      </c>
      <c r="B649" s="153">
        <f t="shared" si="210"/>
        <v>5</v>
      </c>
      <c r="C649" s="154">
        <f t="shared" si="211"/>
        <v>75251</v>
      </c>
      <c r="F649" s="158" t="s">
        <v>176</v>
      </c>
      <c r="G649" s="158" t="s">
        <v>176</v>
      </c>
      <c r="H649" s="158" t="s">
        <v>176</v>
      </c>
      <c r="I649" s="163">
        <v>75251</v>
      </c>
      <c r="J649" s="158" t="s">
        <v>176</v>
      </c>
      <c r="K649" s="158" t="s">
        <v>176</v>
      </c>
      <c r="L649" s="158" t="s">
        <v>176</v>
      </c>
      <c r="M649" s="158" t="s">
        <v>176</v>
      </c>
      <c r="N649" s="175" t="s">
        <v>1422</v>
      </c>
      <c r="O649" s="163" t="s">
        <v>1328</v>
      </c>
      <c r="P649" s="160"/>
      <c r="R649" s="161">
        <f t="shared" ref="R649:R650" si="232">P649</f>
        <v>0</v>
      </c>
      <c r="T649" s="160"/>
      <c r="V649" s="161">
        <f t="shared" ref="V649:V650" si="233">T649</f>
        <v>0</v>
      </c>
    </row>
    <row r="650" spans="1:22" ht="15" hidden="1" customHeight="1">
      <c r="A650" s="153">
        <v>640</v>
      </c>
      <c r="B650" s="153">
        <f t="shared" si="210"/>
        <v>5</v>
      </c>
      <c r="C650" s="154">
        <f t="shared" si="211"/>
        <v>75258</v>
      </c>
      <c r="F650" s="158" t="s">
        <v>176</v>
      </c>
      <c r="G650" s="158" t="s">
        <v>176</v>
      </c>
      <c r="H650" s="158" t="s">
        <v>176</v>
      </c>
      <c r="I650" s="163">
        <v>75258</v>
      </c>
      <c r="J650" s="158" t="s">
        <v>176</v>
      </c>
      <c r="K650" s="158" t="s">
        <v>176</v>
      </c>
      <c r="L650" s="158" t="s">
        <v>176</v>
      </c>
      <c r="M650" s="158" t="s">
        <v>176</v>
      </c>
      <c r="N650" s="175" t="s">
        <v>1422</v>
      </c>
      <c r="O650" s="163" t="s">
        <v>1329</v>
      </c>
      <c r="P650" s="160"/>
      <c r="R650" s="161">
        <f t="shared" si="232"/>
        <v>0</v>
      </c>
      <c r="T650" s="160"/>
      <c r="V650" s="161">
        <f t="shared" si="233"/>
        <v>0</v>
      </c>
    </row>
    <row r="651" spans="1:22" ht="15" hidden="1" customHeight="1">
      <c r="A651" s="153">
        <v>641</v>
      </c>
      <c r="B651" s="153">
        <f t="shared" ref="B651:B714" si="234">LEN(C651)</f>
        <v>4</v>
      </c>
      <c r="C651" s="154">
        <f t="shared" ref="C651:C714" si="235">MAX(F651:M651)</f>
        <v>7526</v>
      </c>
      <c r="F651" s="158" t="s">
        <v>176</v>
      </c>
      <c r="G651" s="158" t="s">
        <v>176</v>
      </c>
      <c r="H651" s="162">
        <v>7526</v>
      </c>
      <c r="I651" s="158" t="s">
        <v>176</v>
      </c>
      <c r="J651" s="158" t="s">
        <v>176</v>
      </c>
      <c r="K651" s="158" t="s">
        <v>176</v>
      </c>
      <c r="L651" s="158" t="s">
        <v>176</v>
      </c>
      <c r="M651" s="158" t="s">
        <v>176</v>
      </c>
      <c r="N651" s="175" t="s">
        <v>1422</v>
      </c>
      <c r="O651" s="162" t="s">
        <v>1330</v>
      </c>
      <c r="P651" s="160"/>
      <c r="R651" s="161">
        <f>P651</f>
        <v>0</v>
      </c>
      <c r="T651" s="160"/>
      <c r="V651" s="161">
        <f>T651</f>
        <v>0</v>
      </c>
    </row>
    <row r="652" spans="1:22" ht="15" hidden="1" customHeight="1">
      <c r="A652" s="153">
        <v>642</v>
      </c>
      <c r="B652" s="153">
        <f t="shared" si="234"/>
        <v>4</v>
      </c>
      <c r="C652" s="154">
        <f t="shared" si="235"/>
        <v>7527</v>
      </c>
      <c r="F652" s="158" t="s">
        <v>176</v>
      </c>
      <c r="G652" s="158" t="s">
        <v>176</v>
      </c>
      <c r="H652" s="162">
        <v>7527</v>
      </c>
      <c r="I652" s="158" t="s">
        <v>176</v>
      </c>
      <c r="J652" s="158" t="s">
        <v>176</v>
      </c>
      <c r="K652" s="158" t="s">
        <v>176</v>
      </c>
      <c r="L652" s="158" t="s">
        <v>176</v>
      </c>
      <c r="M652" s="158" t="s">
        <v>176</v>
      </c>
      <c r="N652" s="175" t="s">
        <v>1422</v>
      </c>
      <c r="O652" s="162" t="s">
        <v>896</v>
      </c>
      <c r="P652" s="160"/>
      <c r="R652" s="161">
        <f>P652</f>
        <v>0</v>
      </c>
      <c r="T652" s="160"/>
      <c r="V652" s="161">
        <f>T652</f>
        <v>0</v>
      </c>
    </row>
    <row r="653" spans="1:22" ht="15" hidden="1" customHeight="1">
      <c r="A653" s="153">
        <v>643</v>
      </c>
      <c r="B653" s="153">
        <f t="shared" si="234"/>
        <v>3</v>
      </c>
      <c r="C653" s="154">
        <f t="shared" si="235"/>
        <v>753</v>
      </c>
      <c r="F653" s="158" t="s">
        <v>176</v>
      </c>
      <c r="G653" s="159">
        <v>753</v>
      </c>
      <c r="H653" s="158" t="s">
        <v>176</v>
      </c>
      <c r="I653" s="158" t="s">
        <v>176</v>
      </c>
      <c r="J653" s="158" t="s">
        <v>176</v>
      </c>
      <c r="K653" s="158" t="s">
        <v>176</v>
      </c>
      <c r="L653" s="158" t="s">
        <v>176</v>
      </c>
      <c r="M653" s="158" t="s">
        <v>176</v>
      </c>
      <c r="N653" s="175"/>
      <c r="O653" s="159" t="s">
        <v>1331</v>
      </c>
      <c r="P653" s="160"/>
      <c r="R653" s="161">
        <f>P653-R654-R655-R656-R657-R658-R659-R660-R661</f>
        <v>0</v>
      </c>
      <c r="T653" s="160"/>
      <c r="V653" s="161">
        <f>T653+V654+V655+V656+V661</f>
        <v>0</v>
      </c>
    </row>
    <row r="654" spans="1:22" ht="15" hidden="1" customHeight="1">
      <c r="A654" s="153">
        <v>644</v>
      </c>
      <c r="B654" s="153">
        <f t="shared" si="234"/>
        <v>4</v>
      </c>
      <c r="C654" s="154">
        <f t="shared" si="235"/>
        <v>7531</v>
      </c>
      <c r="F654" s="158" t="s">
        <v>176</v>
      </c>
      <c r="G654" s="158" t="s">
        <v>176</v>
      </c>
      <c r="H654" s="162">
        <v>7531</v>
      </c>
      <c r="I654" s="158" t="s">
        <v>176</v>
      </c>
      <c r="J654" s="158" t="s">
        <v>176</v>
      </c>
      <c r="K654" s="158" t="s">
        <v>176</v>
      </c>
      <c r="L654" s="158" t="s">
        <v>176</v>
      </c>
      <c r="M654" s="158" t="s">
        <v>176</v>
      </c>
      <c r="N654" s="175" t="s">
        <v>1422</v>
      </c>
      <c r="O654" s="162" t="s">
        <v>1332</v>
      </c>
      <c r="P654" s="160"/>
      <c r="R654" s="161">
        <f t="shared" ref="R654:R655" si="236">P654</f>
        <v>0</v>
      </c>
      <c r="T654" s="160"/>
      <c r="V654" s="161">
        <f t="shared" ref="V654:V655" si="237">T654</f>
        <v>0</v>
      </c>
    </row>
    <row r="655" spans="1:22" ht="15" hidden="1" customHeight="1">
      <c r="A655" s="153">
        <v>645</v>
      </c>
      <c r="B655" s="153">
        <f t="shared" si="234"/>
        <v>4</v>
      </c>
      <c r="C655" s="154">
        <f t="shared" si="235"/>
        <v>7532</v>
      </c>
      <c r="F655" s="158" t="s">
        <v>176</v>
      </c>
      <c r="G655" s="158" t="s">
        <v>176</v>
      </c>
      <c r="H655" s="162">
        <v>7532</v>
      </c>
      <c r="I655" s="158" t="s">
        <v>176</v>
      </c>
      <c r="J655" s="158" t="s">
        <v>176</v>
      </c>
      <c r="K655" s="158" t="s">
        <v>176</v>
      </c>
      <c r="L655" s="158" t="s">
        <v>176</v>
      </c>
      <c r="M655" s="158" t="s">
        <v>176</v>
      </c>
      <c r="N655" s="175" t="s">
        <v>1422</v>
      </c>
      <c r="O655" s="162" t="s">
        <v>1333</v>
      </c>
      <c r="P655" s="160"/>
      <c r="R655" s="161">
        <f t="shared" si="236"/>
        <v>0</v>
      </c>
      <c r="T655" s="160"/>
      <c r="V655" s="161">
        <f t="shared" si="237"/>
        <v>0</v>
      </c>
    </row>
    <row r="656" spans="1:22" ht="15" hidden="1" customHeight="1">
      <c r="A656" s="153">
        <v>646</v>
      </c>
      <c r="B656" s="153">
        <f t="shared" si="234"/>
        <v>4</v>
      </c>
      <c r="C656" s="154">
        <f t="shared" si="235"/>
        <v>7533</v>
      </c>
      <c r="F656" s="158" t="s">
        <v>176</v>
      </c>
      <c r="G656" s="158" t="s">
        <v>176</v>
      </c>
      <c r="H656" s="162">
        <v>7533</v>
      </c>
      <c r="I656" s="158" t="s">
        <v>176</v>
      </c>
      <c r="J656" s="158" t="s">
        <v>176</v>
      </c>
      <c r="K656" s="158" t="s">
        <v>176</v>
      </c>
      <c r="L656" s="158" t="s">
        <v>176</v>
      </c>
      <c r="M656" s="158" t="s">
        <v>176</v>
      </c>
      <c r="N656" s="175" t="s">
        <v>1422</v>
      </c>
      <c r="O656" s="162" t="s">
        <v>1334</v>
      </c>
      <c r="P656" s="160"/>
      <c r="R656" s="161">
        <f>P656-R657-R658-R659-R660</f>
        <v>0</v>
      </c>
      <c r="T656" s="160"/>
      <c r="V656" s="161">
        <f>T656+V657+V658+V659+V660</f>
        <v>0</v>
      </c>
    </row>
    <row r="657" spans="1:22" ht="15" hidden="1" customHeight="1">
      <c r="A657" s="153">
        <v>647</v>
      </c>
      <c r="B657" s="153">
        <f t="shared" si="234"/>
        <v>5</v>
      </c>
      <c r="C657" s="154">
        <f t="shared" si="235"/>
        <v>75331</v>
      </c>
      <c r="F657" s="158" t="s">
        <v>176</v>
      </c>
      <c r="G657" s="158" t="s">
        <v>176</v>
      </c>
      <c r="H657" s="158" t="s">
        <v>176</v>
      </c>
      <c r="I657" s="163">
        <v>75331</v>
      </c>
      <c r="J657" s="158" t="s">
        <v>176</v>
      </c>
      <c r="K657" s="158" t="s">
        <v>176</v>
      </c>
      <c r="L657" s="158" t="s">
        <v>176</v>
      </c>
      <c r="M657" s="158" t="s">
        <v>176</v>
      </c>
      <c r="N657" s="175" t="s">
        <v>1422</v>
      </c>
      <c r="O657" s="163" t="s">
        <v>1335</v>
      </c>
      <c r="P657" s="160"/>
      <c r="R657" s="161">
        <f t="shared" ref="R657:R660" si="238">P657</f>
        <v>0</v>
      </c>
      <c r="T657" s="160"/>
      <c r="V657" s="161">
        <f t="shared" ref="V657:V660" si="239">T657</f>
        <v>0</v>
      </c>
    </row>
    <row r="658" spans="1:22" ht="15" hidden="1" customHeight="1">
      <c r="A658" s="153">
        <v>648</v>
      </c>
      <c r="B658" s="153">
        <f t="shared" si="234"/>
        <v>5</v>
      </c>
      <c r="C658" s="154">
        <f t="shared" si="235"/>
        <v>75332</v>
      </c>
      <c r="F658" s="158" t="s">
        <v>176</v>
      </c>
      <c r="G658" s="158" t="s">
        <v>176</v>
      </c>
      <c r="H658" s="158" t="s">
        <v>176</v>
      </c>
      <c r="I658" s="163">
        <v>75332</v>
      </c>
      <c r="J658" s="158" t="s">
        <v>176</v>
      </c>
      <c r="K658" s="158" t="s">
        <v>176</v>
      </c>
      <c r="L658" s="158" t="s">
        <v>176</v>
      </c>
      <c r="M658" s="158" t="s">
        <v>176</v>
      </c>
      <c r="N658" s="175" t="s">
        <v>1422</v>
      </c>
      <c r="O658" s="163" t="s">
        <v>892</v>
      </c>
      <c r="P658" s="160"/>
      <c r="R658" s="161">
        <f t="shared" si="238"/>
        <v>0</v>
      </c>
      <c r="T658" s="160"/>
      <c r="V658" s="161">
        <f t="shared" si="239"/>
        <v>0</v>
      </c>
    </row>
    <row r="659" spans="1:22" ht="15" hidden="1" customHeight="1">
      <c r="A659" s="153">
        <v>649</v>
      </c>
      <c r="B659" s="153">
        <f t="shared" si="234"/>
        <v>5</v>
      </c>
      <c r="C659" s="154">
        <f t="shared" si="235"/>
        <v>75333</v>
      </c>
      <c r="F659" s="158" t="s">
        <v>176</v>
      </c>
      <c r="G659" s="158" t="s">
        <v>176</v>
      </c>
      <c r="H659" s="158" t="s">
        <v>176</v>
      </c>
      <c r="I659" s="163">
        <v>75333</v>
      </c>
      <c r="J659" s="158" t="s">
        <v>176</v>
      </c>
      <c r="K659" s="158" t="s">
        <v>176</v>
      </c>
      <c r="L659" s="158" t="s">
        <v>176</v>
      </c>
      <c r="M659" s="158" t="s">
        <v>176</v>
      </c>
      <c r="N659" s="175" t="s">
        <v>1422</v>
      </c>
      <c r="O659" s="163" t="s">
        <v>896</v>
      </c>
      <c r="P659" s="160"/>
      <c r="R659" s="161">
        <f t="shared" si="238"/>
        <v>0</v>
      </c>
      <c r="T659" s="160"/>
      <c r="V659" s="161">
        <f t="shared" si="239"/>
        <v>0</v>
      </c>
    </row>
    <row r="660" spans="1:22" ht="15" hidden="1" customHeight="1">
      <c r="A660" s="153">
        <v>650</v>
      </c>
      <c r="B660" s="153">
        <f t="shared" si="234"/>
        <v>5</v>
      </c>
      <c r="C660" s="154">
        <f t="shared" si="235"/>
        <v>75338</v>
      </c>
      <c r="F660" s="158" t="s">
        <v>176</v>
      </c>
      <c r="G660" s="158" t="s">
        <v>176</v>
      </c>
      <c r="H660" s="158" t="s">
        <v>176</v>
      </c>
      <c r="I660" s="163">
        <v>75338</v>
      </c>
      <c r="J660" s="158" t="s">
        <v>176</v>
      </c>
      <c r="K660" s="158" t="s">
        <v>176</v>
      </c>
      <c r="L660" s="158" t="s">
        <v>176</v>
      </c>
      <c r="M660" s="158" t="s">
        <v>176</v>
      </c>
      <c r="N660" s="175" t="s">
        <v>1422</v>
      </c>
      <c r="O660" s="163" t="s">
        <v>901</v>
      </c>
      <c r="P660" s="160"/>
      <c r="R660" s="161">
        <f t="shared" si="238"/>
        <v>0</v>
      </c>
      <c r="T660" s="160"/>
      <c r="V660" s="161">
        <f t="shared" si="239"/>
        <v>0</v>
      </c>
    </row>
    <row r="661" spans="1:22" ht="15" hidden="1" customHeight="1">
      <c r="A661" s="153">
        <v>651</v>
      </c>
      <c r="B661" s="153">
        <f t="shared" si="234"/>
        <v>4</v>
      </c>
      <c r="C661" s="154">
        <f t="shared" si="235"/>
        <v>7534</v>
      </c>
      <c r="F661" s="158" t="s">
        <v>176</v>
      </c>
      <c r="G661" s="158" t="s">
        <v>176</v>
      </c>
      <c r="H661" s="162">
        <v>7534</v>
      </c>
      <c r="I661" s="158" t="s">
        <v>176</v>
      </c>
      <c r="J661" s="158" t="s">
        <v>176</v>
      </c>
      <c r="K661" s="158" t="s">
        <v>176</v>
      </c>
      <c r="L661" s="158" t="s">
        <v>176</v>
      </c>
      <c r="M661" s="158" t="s">
        <v>176</v>
      </c>
      <c r="N661" s="175" t="s">
        <v>1422</v>
      </c>
      <c r="O661" s="162" t="s">
        <v>904</v>
      </c>
      <c r="P661" s="160"/>
      <c r="R661" s="161">
        <f>P661</f>
        <v>0</v>
      </c>
      <c r="T661" s="160"/>
      <c r="V661" s="161">
        <f>T661</f>
        <v>0</v>
      </c>
    </row>
    <row r="662" spans="1:22" ht="15" hidden="1" customHeight="1">
      <c r="A662" s="153">
        <v>652</v>
      </c>
      <c r="B662" s="153">
        <f t="shared" si="234"/>
        <v>3</v>
      </c>
      <c r="C662" s="154">
        <f t="shared" si="235"/>
        <v>754</v>
      </c>
      <c r="F662" s="158" t="s">
        <v>176</v>
      </c>
      <c r="G662" s="159">
        <v>754</v>
      </c>
      <c r="H662" s="158" t="s">
        <v>176</v>
      </c>
      <c r="I662" s="158" t="s">
        <v>176</v>
      </c>
      <c r="J662" s="158" t="s">
        <v>176</v>
      </c>
      <c r="K662" s="158" t="s">
        <v>176</v>
      </c>
      <c r="L662" s="158" t="s">
        <v>176</v>
      </c>
      <c r="M662" s="158" t="s">
        <v>176</v>
      </c>
      <c r="N662" s="175"/>
      <c r="O662" s="159" t="s">
        <v>1336</v>
      </c>
      <c r="P662" s="160"/>
      <c r="R662" s="161">
        <f>P662-R663-R664-R665-R666-R667-R668-R669-R670-R671-R672</f>
        <v>0</v>
      </c>
      <c r="T662" s="160"/>
      <c r="V662" s="161">
        <f>T662+V663+V668</f>
        <v>0</v>
      </c>
    </row>
    <row r="663" spans="1:22" ht="15" hidden="1" customHeight="1">
      <c r="A663" s="153">
        <v>653</v>
      </c>
      <c r="B663" s="153">
        <f t="shared" si="234"/>
        <v>4</v>
      </c>
      <c r="C663" s="154">
        <f t="shared" si="235"/>
        <v>7541</v>
      </c>
      <c r="F663" s="158" t="s">
        <v>176</v>
      </c>
      <c r="G663" s="158" t="s">
        <v>176</v>
      </c>
      <c r="H663" s="162">
        <v>7541</v>
      </c>
      <c r="I663" s="158" t="s">
        <v>176</v>
      </c>
      <c r="J663" s="158" t="s">
        <v>176</v>
      </c>
      <c r="K663" s="158" t="s">
        <v>176</v>
      </c>
      <c r="L663" s="158" t="s">
        <v>176</v>
      </c>
      <c r="M663" s="158" t="s">
        <v>176</v>
      </c>
      <c r="N663" s="175" t="s">
        <v>1422</v>
      </c>
      <c r="O663" s="162" t="s">
        <v>1337</v>
      </c>
      <c r="P663" s="160"/>
      <c r="R663" s="161">
        <f>P663-R664-R665-R666-R667</f>
        <v>0</v>
      </c>
      <c r="T663" s="160"/>
      <c r="V663" s="161">
        <f>T663+V664+V665+V666+V667</f>
        <v>0</v>
      </c>
    </row>
    <row r="664" spans="1:22" ht="15" hidden="1" customHeight="1">
      <c r="A664" s="153">
        <v>654</v>
      </c>
      <c r="B664" s="153">
        <f t="shared" si="234"/>
        <v>5</v>
      </c>
      <c r="C664" s="154">
        <f t="shared" si="235"/>
        <v>75411</v>
      </c>
      <c r="F664" s="158" t="s">
        <v>176</v>
      </c>
      <c r="G664" s="158" t="s">
        <v>176</v>
      </c>
      <c r="H664" s="158" t="s">
        <v>176</v>
      </c>
      <c r="I664" s="163">
        <v>75411</v>
      </c>
      <c r="J664" s="158" t="s">
        <v>176</v>
      </c>
      <c r="K664" s="158" t="s">
        <v>176</v>
      </c>
      <c r="L664" s="158" t="s">
        <v>176</v>
      </c>
      <c r="M664" s="158" t="s">
        <v>176</v>
      </c>
      <c r="N664" s="175" t="s">
        <v>1422</v>
      </c>
      <c r="O664" s="163" t="s">
        <v>1335</v>
      </c>
      <c r="P664" s="160"/>
      <c r="R664" s="161">
        <f t="shared" ref="R664:R667" si="240">P664</f>
        <v>0</v>
      </c>
      <c r="T664" s="160"/>
      <c r="V664" s="161">
        <f t="shared" ref="V664:V667" si="241">T664</f>
        <v>0</v>
      </c>
    </row>
    <row r="665" spans="1:22" ht="15" hidden="1" customHeight="1">
      <c r="A665" s="153">
        <v>655</v>
      </c>
      <c r="B665" s="153">
        <f t="shared" si="234"/>
        <v>5</v>
      </c>
      <c r="C665" s="154">
        <f t="shared" si="235"/>
        <v>75412</v>
      </c>
      <c r="F665" s="158" t="s">
        <v>176</v>
      </c>
      <c r="G665" s="158" t="s">
        <v>176</v>
      </c>
      <c r="H665" s="158" t="s">
        <v>176</v>
      </c>
      <c r="I665" s="163">
        <v>75412</v>
      </c>
      <c r="J665" s="158" t="s">
        <v>176</v>
      </c>
      <c r="K665" s="158" t="s">
        <v>176</v>
      </c>
      <c r="L665" s="158" t="s">
        <v>176</v>
      </c>
      <c r="M665" s="158" t="s">
        <v>176</v>
      </c>
      <c r="N665" s="175" t="s">
        <v>1422</v>
      </c>
      <c r="O665" s="163" t="s">
        <v>892</v>
      </c>
      <c r="P665" s="160"/>
      <c r="R665" s="161">
        <f t="shared" si="240"/>
        <v>0</v>
      </c>
      <c r="T665" s="160"/>
      <c r="V665" s="161">
        <f t="shared" si="241"/>
        <v>0</v>
      </c>
    </row>
    <row r="666" spans="1:22" ht="15" hidden="1" customHeight="1">
      <c r="A666" s="153">
        <v>656</v>
      </c>
      <c r="B666" s="153">
        <f t="shared" si="234"/>
        <v>5</v>
      </c>
      <c r="C666" s="154">
        <f t="shared" si="235"/>
        <v>75413</v>
      </c>
      <c r="F666" s="158" t="s">
        <v>176</v>
      </c>
      <c r="G666" s="158" t="s">
        <v>176</v>
      </c>
      <c r="H666" s="158" t="s">
        <v>176</v>
      </c>
      <c r="I666" s="163">
        <v>75413</v>
      </c>
      <c r="J666" s="158" t="s">
        <v>176</v>
      </c>
      <c r="K666" s="158" t="s">
        <v>176</v>
      </c>
      <c r="L666" s="158" t="s">
        <v>176</v>
      </c>
      <c r="M666" s="158" t="s">
        <v>176</v>
      </c>
      <c r="N666" s="175" t="s">
        <v>1422</v>
      </c>
      <c r="O666" s="163" t="s">
        <v>896</v>
      </c>
      <c r="P666" s="160"/>
      <c r="R666" s="161">
        <f t="shared" si="240"/>
        <v>0</v>
      </c>
      <c r="T666" s="160"/>
      <c r="V666" s="161">
        <f t="shared" si="241"/>
        <v>0</v>
      </c>
    </row>
    <row r="667" spans="1:22" ht="15" hidden="1" customHeight="1">
      <c r="A667" s="153">
        <v>657</v>
      </c>
      <c r="B667" s="153">
        <f t="shared" si="234"/>
        <v>5</v>
      </c>
      <c r="C667" s="154">
        <f t="shared" si="235"/>
        <v>75418</v>
      </c>
      <c r="F667" s="158" t="s">
        <v>176</v>
      </c>
      <c r="G667" s="158" t="s">
        <v>176</v>
      </c>
      <c r="H667" s="158" t="s">
        <v>176</v>
      </c>
      <c r="I667" s="163">
        <v>75418</v>
      </c>
      <c r="J667" s="158" t="s">
        <v>176</v>
      </c>
      <c r="K667" s="158" t="s">
        <v>176</v>
      </c>
      <c r="L667" s="158" t="s">
        <v>176</v>
      </c>
      <c r="M667" s="158" t="s">
        <v>176</v>
      </c>
      <c r="N667" s="175" t="s">
        <v>1422</v>
      </c>
      <c r="O667" s="163" t="s">
        <v>901</v>
      </c>
      <c r="P667" s="160"/>
      <c r="R667" s="161">
        <f t="shared" si="240"/>
        <v>0</v>
      </c>
      <c r="T667" s="160"/>
      <c r="V667" s="161">
        <f t="shared" si="241"/>
        <v>0</v>
      </c>
    </row>
    <row r="668" spans="1:22" ht="15" hidden="1" customHeight="1">
      <c r="A668" s="153">
        <v>658</v>
      </c>
      <c r="B668" s="153">
        <f t="shared" si="234"/>
        <v>4</v>
      </c>
      <c r="C668" s="154">
        <f t="shared" si="235"/>
        <v>7548</v>
      </c>
      <c r="F668" s="158" t="s">
        <v>176</v>
      </c>
      <c r="G668" s="158" t="s">
        <v>176</v>
      </c>
      <c r="H668" s="162">
        <v>7548</v>
      </c>
      <c r="I668" s="158" t="s">
        <v>176</v>
      </c>
      <c r="J668" s="158" t="s">
        <v>176</v>
      </c>
      <c r="K668" s="158" t="s">
        <v>176</v>
      </c>
      <c r="L668" s="158" t="s">
        <v>176</v>
      </c>
      <c r="M668" s="158" t="s">
        <v>176</v>
      </c>
      <c r="N668" s="175" t="s">
        <v>1422</v>
      </c>
      <c r="O668" s="162" t="s">
        <v>1338</v>
      </c>
      <c r="P668" s="160"/>
      <c r="R668" s="161">
        <f>P668-R669-R670-R671-R672</f>
        <v>0</v>
      </c>
      <c r="T668" s="160"/>
      <c r="V668" s="161">
        <f>T668+V669+V670+V671+V672</f>
        <v>0</v>
      </c>
    </row>
    <row r="669" spans="1:22" ht="15" hidden="1" customHeight="1">
      <c r="A669" s="153">
        <v>659</v>
      </c>
      <c r="B669" s="153">
        <f t="shared" si="234"/>
        <v>5</v>
      </c>
      <c r="C669" s="154">
        <f t="shared" si="235"/>
        <v>75481</v>
      </c>
      <c r="F669" s="158" t="s">
        <v>176</v>
      </c>
      <c r="G669" s="158" t="s">
        <v>176</v>
      </c>
      <c r="H669" s="158" t="s">
        <v>176</v>
      </c>
      <c r="I669" s="163">
        <v>75481</v>
      </c>
      <c r="J669" s="158" t="s">
        <v>176</v>
      </c>
      <c r="K669" s="158" t="s">
        <v>176</v>
      </c>
      <c r="L669" s="158" t="s">
        <v>176</v>
      </c>
      <c r="M669" s="158" t="s">
        <v>176</v>
      </c>
      <c r="N669" s="175" t="s">
        <v>1422</v>
      </c>
      <c r="O669" s="163" t="s">
        <v>1335</v>
      </c>
      <c r="P669" s="160"/>
      <c r="R669" s="161">
        <f t="shared" ref="R669:R672" si="242">P669</f>
        <v>0</v>
      </c>
      <c r="T669" s="160"/>
      <c r="V669" s="161">
        <f t="shared" ref="V669:V672" si="243">T669</f>
        <v>0</v>
      </c>
    </row>
    <row r="670" spans="1:22" ht="15" hidden="1" customHeight="1">
      <c r="A670" s="153">
        <v>660</v>
      </c>
      <c r="B670" s="153">
        <f t="shared" si="234"/>
        <v>5</v>
      </c>
      <c r="C670" s="154">
        <f t="shared" si="235"/>
        <v>75482</v>
      </c>
      <c r="F670" s="158" t="s">
        <v>176</v>
      </c>
      <c r="G670" s="158" t="s">
        <v>176</v>
      </c>
      <c r="H670" s="158" t="s">
        <v>176</v>
      </c>
      <c r="I670" s="163">
        <v>75482</v>
      </c>
      <c r="J670" s="158" t="s">
        <v>176</v>
      </c>
      <c r="K670" s="158" t="s">
        <v>176</v>
      </c>
      <c r="L670" s="158" t="s">
        <v>176</v>
      </c>
      <c r="M670" s="158" t="s">
        <v>176</v>
      </c>
      <c r="N670" s="175" t="s">
        <v>1422</v>
      </c>
      <c r="O670" s="163" t="s">
        <v>892</v>
      </c>
      <c r="P670" s="160"/>
      <c r="R670" s="161">
        <f t="shared" si="242"/>
        <v>0</v>
      </c>
      <c r="T670" s="160"/>
      <c r="V670" s="161">
        <f t="shared" si="243"/>
        <v>0</v>
      </c>
    </row>
    <row r="671" spans="1:22" ht="15" hidden="1" customHeight="1">
      <c r="A671" s="153">
        <v>661</v>
      </c>
      <c r="B671" s="153">
        <f t="shared" si="234"/>
        <v>5</v>
      </c>
      <c r="C671" s="154">
        <f t="shared" si="235"/>
        <v>75483</v>
      </c>
      <c r="F671" s="158" t="s">
        <v>176</v>
      </c>
      <c r="G671" s="158" t="s">
        <v>176</v>
      </c>
      <c r="H671" s="158" t="s">
        <v>176</v>
      </c>
      <c r="I671" s="163">
        <v>75483</v>
      </c>
      <c r="J671" s="158" t="s">
        <v>176</v>
      </c>
      <c r="K671" s="158" t="s">
        <v>176</v>
      </c>
      <c r="L671" s="158" t="s">
        <v>176</v>
      </c>
      <c r="M671" s="158" t="s">
        <v>176</v>
      </c>
      <c r="N671" s="175" t="s">
        <v>1422</v>
      </c>
      <c r="O671" s="163" t="s">
        <v>896</v>
      </c>
      <c r="P671" s="160"/>
      <c r="R671" s="161">
        <f t="shared" si="242"/>
        <v>0</v>
      </c>
      <c r="T671" s="160"/>
      <c r="V671" s="161">
        <f t="shared" si="243"/>
        <v>0</v>
      </c>
    </row>
    <row r="672" spans="1:22" ht="15" hidden="1" customHeight="1">
      <c r="A672" s="153">
        <v>662</v>
      </c>
      <c r="B672" s="153">
        <f t="shared" si="234"/>
        <v>5</v>
      </c>
      <c r="C672" s="154">
        <f t="shared" si="235"/>
        <v>75488</v>
      </c>
      <c r="F672" s="158" t="s">
        <v>176</v>
      </c>
      <c r="G672" s="158" t="s">
        <v>176</v>
      </c>
      <c r="H672" s="158" t="s">
        <v>176</v>
      </c>
      <c r="I672" s="163">
        <v>75488</v>
      </c>
      <c r="J672" s="158" t="s">
        <v>176</v>
      </c>
      <c r="K672" s="158" t="s">
        <v>176</v>
      </c>
      <c r="L672" s="158" t="s">
        <v>176</v>
      </c>
      <c r="M672" s="158" t="s">
        <v>176</v>
      </c>
      <c r="N672" s="175" t="s">
        <v>1422</v>
      </c>
      <c r="O672" s="163" t="s">
        <v>901</v>
      </c>
      <c r="P672" s="160"/>
      <c r="R672" s="161">
        <f t="shared" si="242"/>
        <v>0</v>
      </c>
      <c r="T672" s="160"/>
      <c r="V672" s="161">
        <f t="shared" si="243"/>
        <v>0</v>
      </c>
    </row>
    <row r="673" spans="1:22" ht="15" hidden="1" customHeight="1">
      <c r="A673" s="153">
        <v>663</v>
      </c>
      <c r="B673" s="153">
        <f t="shared" si="234"/>
        <v>3</v>
      </c>
      <c r="C673" s="154">
        <f t="shared" si="235"/>
        <v>755</v>
      </c>
      <c r="F673" s="158" t="s">
        <v>176</v>
      </c>
      <c r="G673" s="159">
        <v>755</v>
      </c>
      <c r="H673" s="158" t="s">
        <v>176</v>
      </c>
      <c r="I673" s="158" t="s">
        <v>176</v>
      </c>
      <c r="J673" s="158" t="s">
        <v>176</v>
      </c>
      <c r="K673" s="158" t="s">
        <v>176</v>
      </c>
      <c r="L673" s="158" t="s">
        <v>176</v>
      </c>
      <c r="M673" s="158" t="s">
        <v>176</v>
      </c>
      <c r="N673" s="175"/>
      <c r="O673" s="159" t="s">
        <v>1339</v>
      </c>
      <c r="P673" s="160"/>
      <c r="R673" s="161">
        <f>P673-R674-R675-R676-R677-R678-R679-R680-R681-R682</f>
        <v>0</v>
      </c>
      <c r="T673" s="160"/>
      <c r="V673" s="161">
        <f>T673+V674+V678+V679+V680+V681+V682</f>
        <v>0</v>
      </c>
    </row>
    <row r="674" spans="1:22" ht="15" customHeight="1">
      <c r="A674" s="153">
        <v>664</v>
      </c>
      <c r="B674" s="153">
        <f t="shared" si="234"/>
        <v>4</v>
      </c>
      <c r="C674" s="154">
        <f t="shared" si="235"/>
        <v>7552</v>
      </c>
      <c r="D674" s="154" t="s">
        <v>1421</v>
      </c>
      <c r="F674" s="158" t="s">
        <v>176</v>
      </c>
      <c r="G674" s="158" t="s">
        <v>176</v>
      </c>
      <c r="H674" s="162">
        <v>7552</v>
      </c>
      <c r="I674" s="158" t="s">
        <v>176</v>
      </c>
      <c r="J674" s="158" t="s">
        <v>176</v>
      </c>
      <c r="K674" s="158" t="s">
        <v>176</v>
      </c>
      <c r="L674" s="158" t="s">
        <v>176</v>
      </c>
      <c r="M674" s="158" t="s">
        <v>176</v>
      </c>
      <c r="N674" s="175"/>
      <c r="O674" s="162" t="s">
        <v>910</v>
      </c>
      <c r="P674" s="160"/>
      <c r="R674" s="161">
        <f>P674-R675-R676-R677</f>
        <v>0</v>
      </c>
      <c r="T674" s="160"/>
      <c r="V674" s="161">
        <f>T674+V675+V676+V677</f>
        <v>0</v>
      </c>
    </row>
    <row r="675" spans="1:22" ht="15" customHeight="1">
      <c r="A675" s="153">
        <v>665</v>
      </c>
      <c r="B675" s="153">
        <f t="shared" si="234"/>
        <v>5</v>
      </c>
      <c r="C675" s="154">
        <f t="shared" si="235"/>
        <v>75521</v>
      </c>
      <c r="D675" s="154" t="s">
        <v>1421</v>
      </c>
      <c r="F675" s="158" t="s">
        <v>176</v>
      </c>
      <c r="G675" s="158" t="s">
        <v>176</v>
      </c>
      <c r="H675" s="158" t="s">
        <v>176</v>
      </c>
      <c r="I675" s="163">
        <v>75521</v>
      </c>
      <c r="J675" s="158" t="s">
        <v>176</v>
      </c>
      <c r="K675" s="158" t="s">
        <v>176</v>
      </c>
      <c r="L675" s="158" t="s">
        <v>176</v>
      </c>
      <c r="M675" s="158" t="s">
        <v>176</v>
      </c>
      <c r="N675" s="175"/>
      <c r="O675" s="163" t="s">
        <v>1340</v>
      </c>
      <c r="P675" s="160"/>
      <c r="R675" s="161">
        <f t="shared" ref="R675:R677" si="244">P675</f>
        <v>0</v>
      </c>
      <c r="T675" s="160"/>
      <c r="V675" s="161">
        <f t="shared" ref="V675:V677" si="245">T675</f>
        <v>0</v>
      </c>
    </row>
    <row r="676" spans="1:22" ht="15" customHeight="1">
      <c r="A676" s="153">
        <v>666</v>
      </c>
      <c r="B676" s="153">
        <f t="shared" si="234"/>
        <v>5</v>
      </c>
      <c r="C676" s="154">
        <f t="shared" si="235"/>
        <v>75522</v>
      </c>
      <c r="D676" s="154" t="s">
        <v>1421</v>
      </c>
      <c r="F676" s="158" t="s">
        <v>176</v>
      </c>
      <c r="G676" s="158" t="s">
        <v>176</v>
      </c>
      <c r="H676" s="158" t="s">
        <v>176</v>
      </c>
      <c r="I676" s="163">
        <v>75522</v>
      </c>
      <c r="J676" s="158" t="s">
        <v>176</v>
      </c>
      <c r="K676" s="158" t="s">
        <v>176</v>
      </c>
      <c r="L676" s="158" t="s">
        <v>176</v>
      </c>
      <c r="M676" s="158" t="s">
        <v>176</v>
      </c>
      <c r="N676" s="175"/>
      <c r="O676" s="163" t="s">
        <v>1341</v>
      </c>
      <c r="P676" s="160"/>
      <c r="R676" s="161">
        <f t="shared" si="244"/>
        <v>0</v>
      </c>
      <c r="T676" s="160"/>
      <c r="V676" s="161">
        <f t="shared" si="245"/>
        <v>0</v>
      </c>
    </row>
    <row r="677" spans="1:22">
      <c r="A677" s="153">
        <v>667</v>
      </c>
      <c r="B677" s="153">
        <f t="shared" si="234"/>
        <v>5</v>
      </c>
      <c r="C677" s="154">
        <f t="shared" si="235"/>
        <v>75523</v>
      </c>
      <c r="D677" s="154" t="s">
        <v>1421</v>
      </c>
      <c r="F677" s="158" t="s">
        <v>176</v>
      </c>
      <c r="G677" s="158" t="s">
        <v>176</v>
      </c>
      <c r="H677" s="158" t="s">
        <v>176</v>
      </c>
      <c r="I677" s="163">
        <v>75523</v>
      </c>
      <c r="J677" s="158" t="s">
        <v>176</v>
      </c>
      <c r="K677" s="158" t="s">
        <v>176</v>
      </c>
      <c r="L677" s="158" t="s">
        <v>176</v>
      </c>
      <c r="M677" s="158" t="s">
        <v>176</v>
      </c>
      <c r="N677" s="175"/>
      <c r="O677" s="163" t="s">
        <v>913</v>
      </c>
      <c r="P677" s="160"/>
      <c r="R677" s="161">
        <f t="shared" si="244"/>
        <v>0</v>
      </c>
      <c r="T677" s="160"/>
      <c r="V677" s="161">
        <f t="shared" si="245"/>
        <v>0</v>
      </c>
    </row>
    <row r="678" spans="1:22" hidden="1">
      <c r="A678" s="153">
        <v>668</v>
      </c>
      <c r="B678" s="153">
        <f t="shared" si="234"/>
        <v>4</v>
      </c>
      <c r="C678" s="154">
        <f t="shared" si="235"/>
        <v>7553</v>
      </c>
      <c r="F678" s="158" t="s">
        <v>176</v>
      </c>
      <c r="G678" s="158" t="s">
        <v>176</v>
      </c>
      <c r="H678" s="162">
        <v>7553</v>
      </c>
      <c r="I678" s="158" t="s">
        <v>176</v>
      </c>
      <c r="J678" s="158" t="s">
        <v>176</v>
      </c>
      <c r="K678" s="158" t="s">
        <v>176</v>
      </c>
      <c r="L678" s="158" t="s">
        <v>176</v>
      </c>
      <c r="M678" s="158" t="s">
        <v>176</v>
      </c>
      <c r="N678" s="175"/>
      <c r="O678" s="162" t="s">
        <v>1342</v>
      </c>
      <c r="P678" s="160"/>
      <c r="R678" s="161">
        <f>P678</f>
        <v>0</v>
      </c>
      <c r="T678" s="160"/>
      <c r="V678" s="161">
        <f>T678</f>
        <v>0</v>
      </c>
    </row>
    <row r="679" spans="1:22" hidden="1">
      <c r="A679" s="153">
        <v>669</v>
      </c>
      <c r="B679" s="153">
        <f t="shared" si="234"/>
        <v>4</v>
      </c>
      <c r="C679" s="154">
        <f t="shared" si="235"/>
        <v>7554</v>
      </c>
      <c r="F679" s="158" t="s">
        <v>176</v>
      </c>
      <c r="G679" s="158" t="s">
        <v>176</v>
      </c>
      <c r="H679" s="162">
        <v>7554</v>
      </c>
      <c r="I679" s="158" t="s">
        <v>176</v>
      </c>
      <c r="J679" s="158" t="s">
        <v>176</v>
      </c>
      <c r="K679" s="158" t="s">
        <v>176</v>
      </c>
      <c r="L679" s="158" t="s">
        <v>176</v>
      </c>
      <c r="M679" s="158" t="s">
        <v>176</v>
      </c>
      <c r="N679" s="175"/>
      <c r="O679" s="162" t="s">
        <v>915</v>
      </c>
      <c r="P679" s="160"/>
      <c r="R679" s="161">
        <f t="shared" ref="R679:R682" si="246">P679</f>
        <v>0</v>
      </c>
      <c r="T679" s="160"/>
      <c r="V679" s="161">
        <f t="shared" ref="V679:V682" si="247">T679</f>
        <v>0</v>
      </c>
    </row>
    <row r="680" spans="1:22" hidden="1">
      <c r="A680" s="153">
        <v>670</v>
      </c>
      <c r="B680" s="153">
        <f t="shared" si="234"/>
        <v>4</v>
      </c>
      <c r="C680" s="154">
        <f t="shared" si="235"/>
        <v>7555</v>
      </c>
      <c r="F680" s="158" t="s">
        <v>176</v>
      </c>
      <c r="G680" s="158" t="s">
        <v>176</v>
      </c>
      <c r="H680" s="162">
        <v>7555</v>
      </c>
      <c r="I680" s="158" t="s">
        <v>176</v>
      </c>
      <c r="J680" s="158" t="s">
        <v>176</v>
      </c>
      <c r="K680" s="158" t="s">
        <v>176</v>
      </c>
      <c r="L680" s="158" t="s">
        <v>176</v>
      </c>
      <c r="M680" s="158" t="s">
        <v>176</v>
      </c>
      <c r="N680" s="175"/>
      <c r="O680" s="162" t="s">
        <v>1343</v>
      </c>
      <c r="P680" s="160"/>
      <c r="R680" s="161">
        <f t="shared" si="246"/>
        <v>0</v>
      </c>
      <c r="T680" s="160"/>
      <c r="V680" s="161">
        <f t="shared" si="247"/>
        <v>0</v>
      </c>
    </row>
    <row r="681" spans="1:22" hidden="1">
      <c r="A681" s="153">
        <v>671</v>
      </c>
      <c r="B681" s="153">
        <f t="shared" si="234"/>
        <v>4</v>
      </c>
      <c r="C681" s="154">
        <f t="shared" si="235"/>
        <v>7556</v>
      </c>
      <c r="F681" s="158" t="s">
        <v>176</v>
      </c>
      <c r="G681" s="158" t="s">
        <v>176</v>
      </c>
      <c r="H681" s="162">
        <v>7556</v>
      </c>
      <c r="I681" s="158" t="s">
        <v>176</v>
      </c>
      <c r="J681" s="158" t="s">
        <v>176</v>
      </c>
      <c r="K681" s="158" t="s">
        <v>176</v>
      </c>
      <c r="L681" s="158" t="s">
        <v>176</v>
      </c>
      <c r="M681" s="158" t="s">
        <v>176</v>
      </c>
      <c r="N681" s="175"/>
      <c r="O681" s="162" t="s">
        <v>1344</v>
      </c>
      <c r="P681" s="160"/>
      <c r="R681" s="161">
        <f t="shared" si="246"/>
        <v>0</v>
      </c>
      <c r="T681" s="160"/>
      <c r="V681" s="161">
        <f t="shared" si="247"/>
        <v>0</v>
      </c>
    </row>
    <row r="682" spans="1:22">
      <c r="A682" s="153">
        <v>672</v>
      </c>
      <c r="B682" s="153">
        <f t="shared" si="234"/>
        <v>4</v>
      </c>
      <c r="C682" s="154">
        <f t="shared" si="235"/>
        <v>7558</v>
      </c>
      <c r="F682" s="158" t="s">
        <v>176</v>
      </c>
      <c r="G682" s="158" t="s">
        <v>176</v>
      </c>
      <c r="H682" s="162">
        <v>7558</v>
      </c>
      <c r="I682" s="158" t="s">
        <v>176</v>
      </c>
      <c r="J682" s="158" t="s">
        <v>176</v>
      </c>
      <c r="K682" s="158" t="s">
        <v>176</v>
      </c>
      <c r="L682" s="158" t="s">
        <v>176</v>
      </c>
      <c r="M682" s="158" t="s">
        <v>176</v>
      </c>
      <c r="N682" s="175"/>
      <c r="O682" s="162" t="s">
        <v>1345</v>
      </c>
      <c r="P682" s="160"/>
      <c r="R682" s="161">
        <f t="shared" si="246"/>
        <v>0</v>
      </c>
      <c r="T682" s="160"/>
      <c r="V682" s="161">
        <f t="shared" si="247"/>
        <v>0</v>
      </c>
    </row>
    <row r="683" spans="1:22" hidden="1">
      <c r="A683" s="153">
        <v>673</v>
      </c>
      <c r="B683" s="153">
        <f t="shared" si="234"/>
        <v>3</v>
      </c>
      <c r="C683" s="154">
        <f t="shared" si="235"/>
        <v>756</v>
      </c>
      <c r="F683" s="158" t="s">
        <v>176</v>
      </c>
      <c r="G683" s="159">
        <v>756</v>
      </c>
      <c r="H683" s="158" t="s">
        <v>176</v>
      </c>
      <c r="I683" s="158" t="s">
        <v>176</v>
      </c>
      <c r="J683" s="158" t="s">
        <v>176</v>
      </c>
      <c r="K683" s="158" t="s">
        <v>176</v>
      </c>
      <c r="L683" s="158" t="s">
        <v>176</v>
      </c>
      <c r="M683" s="158" t="s">
        <v>176</v>
      </c>
      <c r="N683" s="175"/>
      <c r="O683" s="159" t="s">
        <v>1346</v>
      </c>
      <c r="P683" s="160"/>
      <c r="R683" s="161">
        <f>P683</f>
        <v>0</v>
      </c>
      <c r="T683" s="160"/>
      <c r="V683" s="161">
        <f>T683</f>
        <v>0</v>
      </c>
    </row>
    <row r="684" spans="1:22" hidden="1">
      <c r="A684" s="153">
        <v>674</v>
      </c>
      <c r="B684" s="153">
        <f t="shared" si="234"/>
        <v>3</v>
      </c>
      <c r="C684" s="154">
        <f t="shared" si="235"/>
        <v>757</v>
      </c>
      <c r="F684" s="158" t="s">
        <v>176</v>
      </c>
      <c r="G684" s="159">
        <v>757</v>
      </c>
      <c r="H684" s="158" t="s">
        <v>176</v>
      </c>
      <c r="I684" s="158" t="s">
        <v>176</v>
      </c>
      <c r="J684" s="158" t="s">
        <v>176</v>
      </c>
      <c r="K684" s="158" t="s">
        <v>176</v>
      </c>
      <c r="L684" s="158" t="s">
        <v>176</v>
      </c>
      <c r="M684" s="158" t="s">
        <v>176</v>
      </c>
      <c r="N684" s="175"/>
      <c r="O684" s="159" t="s">
        <v>1347</v>
      </c>
      <c r="P684" s="160"/>
      <c r="R684" s="161">
        <f t="shared" ref="R684:R685" si="248">P684</f>
        <v>0</v>
      </c>
      <c r="T684" s="160"/>
      <c r="V684" s="161">
        <f t="shared" ref="V684:V685" si="249">T684</f>
        <v>0</v>
      </c>
    </row>
    <row r="685" spans="1:22" hidden="1">
      <c r="A685" s="153">
        <v>675</v>
      </c>
      <c r="B685" s="153">
        <f t="shared" si="234"/>
        <v>3</v>
      </c>
      <c r="C685" s="154">
        <f t="shared" si="235"/>
        <v>758</v>
      </c>
      <c r="F685" s="158" t="s">
        <v>176</v>
      </c>
      <c r="G685" s="159">
        <v>758</v>
      </c>
      <c r="H685" s="158" t="s">
        <v>176</v>
      </c>
      <c r="I685" s="158" t="s">
        <v>176</v>
      </c>
      <c r="J685" s="158" t="s">
        <v>176</v>
      </c>
      <c r="K685" s="158" t="s">
        <v>176</v>
      </c>
      <c r="L685" s="158" t="s">
        <v>176</v>
      </c>
      <c r="M685" s="158" t="s">
        <v>176</v>
      </c>
      <c r="N685" s="175"/>
      <c r="O685" s="159" t="s">
        <v>1348</v>
      </c>
      <c r="P685" s="160"/>
      <c r="R685" s="161">
        <f t="shared" si="248"/>
        <v>0</v>
      </c>
      <c r="T685" s="160"/>
      <c r="V685" s="161">
        <f t="shared" si="249"/>
        <v>0</v>
      </c>
    </row>
    <row r="686" spans="1:22" hidden="1">
      <c r="A686" s="153">
        <v>676</v>
      </c>
      <c r="B686" s="153">
        <f t="shared" si="234"/>
        <v>3</v>
      </c>
      <c r="C686" s="154">
        <f t="shared" si="235"/>
        <v>759</v>
      </c>
      <c r="F686" s="158" t="s">
        <v>176</v>
      </c>
      <c r="G686" s="159">
        <v>759</v>
      </c>
      <c r="H686" s="158" t="s">
        <v>176</v>
      </c>
      <c r="I686" s="158" t="s">
        <v>176</v>
      </c>
      <c r="J686" s="158" t="s">
        <v>176</v>
      </c>
      <c r="K686" s="158" t="s">
        <v>176</v>
      </c>
      <c r="L686" s="158" t="s">
        <v>176</v>
      </c>
      <c r="M686" s="158" t="s">
        <v>176</v>
      </c>
      <c r="N686" s="175"/>
      <c r="O686" s="159" t="s">
        <v>1349</v>
      </c>
      <c r="P686" s="160"/>
      <c r="R686" s="161">
        <f>P686-R687-R688</f>
        <v>0</v>
      </c>
      <c r="T686" s="160"/>
      <c r="V686" s="161">
        <f>T686+V687+V688</f>
        <v>0</v>
      </c>
    </row>
    <row r="687" spans="1:22" hidden="1">
      <c r="A687" s="153">
        <v>677</v>
      </c>
      <c r="B687" s="153">
        <f t="shared" si="234"/>
        <v>4</v>
      </c>
      <c r="C687" s="154">
        <f t="shared" si="235"/>
        <v>7591</v>
      </c>
      <c r="F687" s="158" t="s">
        <v>176</v>
      </c>
      <c r="G687" s="158" t="s">
        <v>176</v>
      </c>
      <c r="H687" s="162">
        <v>7591</v>
      </c>
      <c r="I687" s="158" t="s">
        <v>176</v>
      </c>
      <c r="J687" s="158" t="s">
        <v>176</v>
      </c>
      <c r="K687" s="158" t="s">
        <v>176</v>
      </c>
      <c r="L687" s="158" t="s">
        <v>176</v>
      </c>
      <c r="M687" s="158" t="s">
        <v>176</v>
      </c>
      <c r="N687" s="175" t="s">
        <v>1422</v>
      </c>
      <c r="O687" s="162" t="s">
        <v>1350</v>
      </c>
      <c r="P687" s="160"/>
      <c r="R687" s="161">
        <f t="shared" ref="R687:R688" si="250">P687</f>
        <v>0</v>
      </c>
      <c r="T687" s="160"/>
      <c r="V687" s="161">
        <f t="shared" ref="V687:V688" si="251">T687</f>
        <v>0</v>
      </c>
    </row>
    <row r="688" spans="1:22" hidden="1">
      <c r="A688" s="153">
        <v>678</v>
      </c>
      <c r="B688" s="153">
        <f t="shared" si="234"/>
        <v>4</v>
      </c>
      <c r="C688" s="154">
        <f t="shared" si="235"/>
        <v>7598</v>
      </c>
      <c r="F688" s="158" t="s">
        <v>176</v>
      </c>
      <c r="G688" s="158" t="s">
        <v>176</v>
      </c>
      <c r="H688" s="162">
        <v>7598</v>
      </c>
      <c r="I688" s="158" t="s">
        <v>176</v>
      </c>
      <c r="J688" s="158" t="s">
        <v>176</v>
      </c>
      <c r="K688" s="158" t="s">
        <v>176</v>
      </c>
      <c r="L688" s="158" t="s">
        <v>176</v>
      </c>
      <c r="M688" s="158" t="s">
        <v>176</v>
      </c>
      <c r="N688" s="175" t="s">
        <v>1422</v>
      </c>
      <c r="O688" s="162" t="s">
        <v>1351</v>
      </c>
      <c r="P688" s="160"/>
      <c r="R688" s="161">
        <f t="shared" si="250"/>
        <v>0</v>
      </c>
      <c r="T688" s="160"/>
      <c r="V688" s="161">
        <f t="shared" si="251"/>
        <v>0</v>
      </c>
    </row>
    <row r="689" spans="1:22" hidden="1">
      <c r="A689" s="153">
        <v>679</v>
      </c>
      <c r="B689" s="153">
        <f t="shared" si="234"/>
        <v>2</v>
      </c>
      <c r="C689" s="154">
        <f t="shared" si="235"/>
        <v>76</v>
      </c>
      <c r="F689" s="155">
        <v>76</v>
      </c>
      <c r="G689" s="155" t="s">
        <v>176</v>
      </c>
      <c r="H689" s="155" t="s">
        <v>176</v>
      </c>
      <c r="I689" s="155" t="s">
        <v>176</v>
      </c>
      <c r="J689" s="155" t="s">
        <v>176</v>
      </c>
      <c r="K689" s="155" t="s">
        <v>176</v>
      </c>
      <c r="L689" s="155" t="s">
        <v>176</v>
      </c>
      <c r="M689" s="155" t="s">
        <v>176</v>
      </c>
      <c r="N689" s="174"/>
      <c r="O689" s="155" t="s">
        <v>1352</v>
      </c>
      <c r="P689" s="156"/>
      <c r="R689" s="157"/>
      <c r="S689" s="153" t="s">
        <v>176</v>
      </c>
      <c r="T689" s="157"/>
      <c r="V689" s="157"/>
    </row>
    <row r="690" spans="1:22" hidden="1">
      <c r="A690" s="153">
        <v>680</v>
      </c>
      <c r="B690" s="153">
        <f t="shared" si="234"/>
        <v>3</v>
      </c>
      <c r="C690" s="154">
        <f t="shared" si="235"/>
        <v>761</v>
      </c>
      <c r="F690" s="158" t="s">
        <v>176</v>
      </c>
      <c r="G690" s="159">
        <v>761</v>
      </c>
      <c r="H690" s="158" t="s">
        <v>176</v>
      </c>
      <c r="I690" s="158" t="s">
        <v>176</v>
      </c>
      <c r="J690" s="158" t="s">
        <v>176</v>
      </c>
      <c r="K690" s="158" t="s">
        <v>176</v>
      </c>
      <c r="L690" s="158" t="s">
        <v>176</v>
      </c>
      <c r="M690" s="158" t="s">
        <v>176</v>
      </c>
      <c r="N690" s="175"/>
      <c r="O690" s="159" t="s">
        <v>1353</v>
      </c>
      <c r="P690" s="160"/>
      <c r="R690" s="161">
        <f>P690-R691-R692</f>
        <v>0</v>
      </c>
      <c r="T690" s="160"/>
      <c r="V690" s="161">
        <f>T690+V691+V692</f>
        <v>0</v>
      </c>
    </row>
    <row r="691" spans="1:22" hidden="1">
      <c r="A691" s="153">
        <v>681</v>
      </c>
      <c r="B691" s="153">
        <f t="shared" si="234"/>
        <v>4</v>
      </c>
      <c r="C691" s="154">
        <f t="shared" si="235"/>
        <v>7611</v>
      </c>
      <c r="F691" s="158" t="s">
        <v>176</v>
      </c>
      <c r="G691" s="158" t="s">
        <v>176</v>
      </c>
      <c r="H691" s="162">
        <v>7611</v>
      </c>
      <c r="I691" s="158" t="s">
        <v>176</v>
      </c>
      <c r="J691" s="158" t="s">
        <v>176</v>
      </c>
      <c r="K691" s="158" t="s">
        <v>176</v>
      </c>
      <c r="L691" s="158" t="s">
        <v>176</v>
      </c>
      <c r="M691" s="158" t="s">
        <v>176</v>
      </c>
      <c r="N691" s="175"/>
      <c r="O691" s="162" t="s">
        <v>942</v>
      </c>
      <c r="P691" s="160"/>
      <c r="R691" s="161">
        <f t="shared" ref="R691:R692" si="252">P691</f>
        <v>0</v>
      </c>
      <c r="T691" s="160"/>
      <c r="V691" s="161">
        <f t="shared" ref="V691:V692" si="253">T691</f>
        <v>0</v>
      </c>
    </row>
    <row r="692" spans="1:22" hidden="1">
      <c r="A692" s="153">
        <v>682</v>
      </c>
      <c r="B692" s="153">
        <f t="shared" si="234"/>
        <v>4</v>
      </c>
      <c r="C692" s="154">
        <f t="shared" si="235"/>
        <v>7612</v>
      </c>
      <c r="F692" s="158" t="s">
        <v>176</v>
      </c>
      <c r="G692" s="158" t="s">
        <v>176</v>
      </c>
      <c r="H692" s="162">
        <v>7612</v>
      </c>
      <c r="I692" s="158" t="s">
        <v>176</v>
      </c>
      <c r="J692" s="158" t="s">
        <v>176</v>
      </c>
      <c r="K692" s="158" t="s">
        <v>176</v>
      </c>
      <c r="L692" s="158" t="s">
        <v>176</v>
      </c>
      <c r="M692" s="158" t="s">
        <v>176</v>
      </c>
      <c r="N692" s="175"/>
      <c r="O692" s="162" t="s">
        <v>943</v>
      </c>
      <c r="P692" s="160"/>
      <c r="R692" s="161">
        <f t="shared" si="252"/>
        <v>0</v>
      </c>
      <c r="T692" s="160"/>
      <c r="V692" s="161">
        <f t="shared" si="253"/>
        <v>0</v>
      </c>
    </row>
    <row r="693" spans="1:22" hidden="1">
      <c r="A693" s="153">
        <v>683</v>
      </c>
      <c r="B693" s="153">
        <f t="shared" si="234"/>
        <v>3</v>
      </c>
      <c r="C693" s="154">
        <f t="shared" si="235"/>
        <v>762</v>
      </c>
      <c r="F693" s="158" t="s">
        <v>176</v>
      </c>
      <c r="G693" s="159">
        <v>762</v>
      </c>
      <c r="H693" s="158" t="s">
        <v>176</v>
      </c>
      <c r="I693" s="158" t="s">
        <v>176</v>
      </c>
      <c r="J693" s="158" t="s">
        <v>176</v>
      </c>
      <c r="K693" s="158" t="s">
        <v>176</v>
      </c>
      <c r="L693" s="158" t="s">
        <v>176</v>
      </c>
      <c r="M693" s="158" t="s">
        <v>176</v>
      </c>
      <c r="N693" s="175"/>
      <c r="O693" s="159" t="s">
        <v>1354</v>
      </c>
      <c r="P693" s="160"/>
      <c r="R693" s="161">
        <f>P693-R694-R695-R696-R697-R698-R699</f>
        <v>0</v>
      </c>
      <c r="T693" s="160"/>
      <c r="V693" s="161">
        <f>T693+V694+V695</f>
        <v>0</v>
      </c>
    </row>
    <row r="694" spans="1:22" hidden="1">
      <c r="A694" s="153">
        <v>684</v>
      </c>
      <c r="B694" s="153">
        <f t="shared" si="234"/>
        <v>4</v>
      </c>
      <c r="C694" s="154">
        <f t="shared" si="235"/>
        <v>7621</v>
      </c>
      <c r="F694" s="158" t="s">
        <v>176</v>
      </c>
      <c r="G694" s="158" t="s">
        <v>176</v>
      </c>
      <c r="H694" s="162">
        <v>7621</v>
      </c>
      <c r="I694" s="158" t="s">
        <v>176</v>
      </c>
      <c r="J694" s="158" t="s">
        <v>176</v>
      </c>
      <c r="K694" s="158" t="s">
        <v>176</v>
      </c>
      <c r="L694" s="158" t="s">
        <v>176</v>
      </c>
      <c r="M694" s="158" t="s">
        <v>176</v>
      </c>
      <c r="N694" s="175"/>
      <c r="O694" s="162" t="s">
        <v>1355</v>
      </c>
      <c r="P694" s="160"/>
      <c r="R694" s="161">
        <f>P694</f>
        <v>0</v>
      </c>
      <c r="T694" s="160"/>
      <c r="V694" s="161">
        <f>T694</f>
        <v>0</v>
      </c>
    </row>
    <row r="695" spans="1:22" hidden="1">
      <c r="A695" s="153">
        <v>685</v>
      </c>
      <c r="B695" s="153">
        <f t="shared" si="234"/>
        <v>4</v>
      </c>
      <c r="C695" s="154">
        <f t="shared" si="235"/>
        <v>7622</v>
      </c>
      <c r="F695" s="158" t="s">
        <v>176</v>
      </c>
      <c r="G695" s="158" t="s">
        <v>176</v>
      </c>
      <c r="H695" s="162">
        <v>7622</v>
      </c>
      <c r="I695" s="158" t="s">
        <v>176</v>
      </c>
      <c r="J695" s="158" t="s">
        <v>176</v>
      </c>
      <c r="K695" s="158" t="s">
        <v>176</v>
      </c>
      <c r="L695" s="158" t="s">
        <v>176</v>
      </c>
      <c r="M695" s="158" t="s">
        <v>176</v>
      </c>
      <c r="N695" s="175"/>
      <c r="O695" s="162" t="s">
        <v>1356</v>
      </c>
      <c r="P695" s="160"/>
      <c r="R695" s="161">
        <f>P695-R696-R697-R698-R699</f>
        <v>0</v>
      </c>
      <c r="T695" s="160"/>
      <c r="V695" s="161">
        <f>T695+V696+V697+V698+V699</f>
        <v>0</v>
      </c>
    </row>
    <row r="696" spans="1:22" hidden="1">
      <c r="A696" s="153">
        <v>686</v>
      </c>
      <c r="B696" s="153">
        <f t="shared" si="234"/>
        <v>5</v>
      </c>
      <c r="C696" s="154">
        <f t="shared" si="235"/>
        <v>76221</v>
      </c>
      <c r="F696" s="158" t="s">
        <v>176</v>
      </c>
      <c r="G696" s="158" t="s">
        <v>176</v>
      </c>
      <c r="H696" s="158" t="s">
        <v>176</v>
      </c>
      <c r="I696" s="163">
        <v>76221</v>
      </c>
      <c r="J696" s="158" t="s">
        <v>176</v>
      </c>
      <c r="K696" s="158" t="s">
        <v>176</v>
      </c>
      <c r="L696" s="158" t="s">
        <v>176</v>
      </c>
      <c r="M696" s="158" t="s">
        <v>176</v>
      </c>
      <c r="N696" s="175" t="s">
        <v>1422</v>
      </c>
      <c r="O696" s="163" t="s">
        <v>1357</v>
      </c>
      <c r="P696" s="160"/>
      <c r="R696" s="161">
        <f t="shared" ref="R696:R699" si="254">P696</f>
        <v>0</v>
      </c>
      <c r="T696" s="160"/>
      <c r="V696" s="161">
        <f t="shared" ref="V696:V699" si="255">T696</f>
        <v>0</v>
      </c>
    </row>
    <row r="697" spans="1:22" hidden="1">
      <c r="A697" s="153">
        <v>687</v>
      </c>
      <c r="B697" s="153">
        <f t="shared" si="234"/>
        <v>5</v>
      </c>
      <c r="C697" s="154">
        <f t="shared" si="235"/>
        <v>76222</v>
      </c>
      <c r="F697" s="158" t="s">
        <v>176</v>
      </c>
      <c r="G697" s="158" t="s">
        <v>176</v>
      </c>
      <c r="H697" s="158" t="s">
        <v>176</v>
      </c>
      <c r="I697" s="163">
        <v>76222</v>
      </c>
      <c r="J697" s="158" t="s">
        <v>176</v>
      </c>
      <c r="K697" s="158" t="s">
        <v>176</v>
      </c>
      <c r="L697" s="158" t="s">
        <v>176</v>
      </c>
      <c r="M697" s="158" t="s">
        <v>176</v>
      </c>
      <c r="N697" s="175" t="s">
        <v>1422</v>
      </c>
      <c r="O697" s="163" t="s">
        <v>938</v>
      </c>
      <c r="P697" s="160"/>
      <c r="R697" s="161">
        <f t="shared" si="254"/>
        <v>0</v>
      </c>
      <c r="T697" s="160"/>
      <c r="V697" s="161">
        <f t="shared" si="255"/>
        <v>0</v>
      </c>
    </row>
    <row r="698" spans="1:22" hidden="1">
      <c r="A698" s="153">
        <v>688</v>
      </c>
      <c r="B698" s="153">
        <f t="shared" si="234"/>
        <v>5</v>
      </c>
      <c r="C698" s="154">
        <f t="shared" si="235"/>
        <v>76223</v>
      </c>
      <c r="F698" s="158" t="s">
        <v>176</v>
      </c>
      <c r="G698" s="158" t="s">
        <v>176</v>
      </c>
      <c r="H698" s="158" t="s">
        <v>176</v>
      </c>
      <c r="I698" s="163">
        <v>76223</v>
      </c>
      <c r="J698" s="158" t="s">
        <v>176</v>
      </c>
      <c r="K698" s="158" t="s">
        <v>176</v>
      </c>
      <c r="L698" s="158" t="s">
        <v>176</v>
      </c>
      <c r="M698" s="158" t="s">
        <v>176</v>
      </c>
      <c r="N698" s="175" t="s">
        <v>1422</v>
      </c>
      <c r="O698" s="163" t="s">
        <v>1358</v>
      </c>
      <c r="P698" s="160"/>
      <c r="R698" s="161">
        <f t="shared" si="254"/>
        <v>0</v>
      </c>
      <c r="T698" s="160"/>
      <c r="V698" s="161">
        <f t="shared" si="255"/>
        <v>0</v>
      </c>
    </row>
    <row r="699" spans="1:22" hidden="1">
      <c r="A699" s="153">
        <v>689</v>
      </c>
      <c r="B699" s="153">
        <f t="shared" si="234"/>
        <v>5</v>
      </c>
      <c r="C699" s="154">
        <f t="shared" si="235"/>
        <v>76228</v>
      </c>
      <c r="F699" s="158" t="s">
        <v>176</v>
      </c>
      <c r="G699" s="158" t="s">
        <v>176</v>
      </c>
      <c r="H699" s="158" t="s">
        <v>176</v>
      </c>
      <c r="I699" s="163">
        <v>76228</v>
      </c>
      <c r="J699" s="158" t="s">
        <v>176</v>
      </c>
      <c r="K699" s="158" t="s">
        <v>176</v>
      </c>
      <c r="L699" s="158" t="s">
        <v>176</v>
      </c>
      <c r="M699" s="158" t="s">
        <v>176</v>
      </c>
      <c r="N699" s="175" t="s">
        <v>1422</v>
      </c>
      <c r="O699" s="163" t="s">
        <v>1359</v>
      </c>
      <c r="P699" s="160"/>
      <c r="R699" s="161">
        <f t="shared" si="254"/>
        <v>0</v>
      </c>
      <c r="T699" s="160"/>
      <c r="V699" s="161">
        <f t="shared" si="255"/>
        <v>0</v>
      </c>
    </row>
    <row r="700" spans="1:22" hidden="1">
      <c r="A700" s="153">
        <v>690</v>
      </c>
      <c r="B700" s="153">
        <f t="shared" si="234"/>
        <v>3</v>
      </c>
      <c r="C700" s="154">
        <f t="shared" si="235"/>
        <v>763</v>
      </c>
      <c r="F700" s="158" t="s">
        <v>176</v>
      </c>
      <c r="G700" s="159">
        <v>763</v>
      </c>
      <c r="H700" s="158" t="s">
        <v>176</v>
      </c>
      <c r="I700" s="158" t="s">
        <v>176</v>
      </c>
      <c r="J700" s="158" t="s">
        <v>176</v>
      </c>
      <c r="K700" s="158" t="s">
        <v>176</v>
      </c>
      <c r="L700" s="158" t="s">
        <v>176</v>
      </c>
      <c r="M700" s="158" t="s">
        <v>176</v>
      </c>
      <c r="N700" s="175"/>
      <c r="O700" s="159" t="s">
        <v>1360</v>
      </c>
      <c r="P700" s="160"/>
      <c r="R700" s="161">
        <f>P700-SUM(R701:R791)</f>
        <v>0</v>
      </c>
      <c r="T700" s="160"/>
      <c r="V700" s="161">
        <f>T700+V701+V704</f>
        <v>0</v>
      </c>
    </row>
    <row r="701" spans="1:22" hidden="1">
      <c r="A701" s="153">
        <v>691</v>
      </c>
      <c r="B701" s="153">
        <f t="shared" si="234"/>
        <v>4</v>
      </c>
      <c r="C701" s="154">
        <f t="shared" si="235"/>
        <v>7631</v>
      </c>
      <c r="F701" s="158" t="s">
        <v>176</v>
      </c>
      <c r="G701" s="158" t="s">
        <v>176</v>
      </c>
      <c r="H701" s="162">
        <v>7631</v>
      </c>
      <c r="I701" s="158" t="s">
        <v>176</v>
      </c>
      <c r="J701" s="158" t="s">
        <v>176</v>
      </c>
      <c r="K701" s="158" t="s">
        <v>176</v>
      </c>
      <c r="L701" s="158" t="s">
        <v>176</v>
      </c>
      <c r="M701" s="158" t="s">
        <v>176</v>
      </c>
      <c r="N701" s="175"/>
      <c r="O701" s="162" t="s">
        <v>942</v>
      </c>
      <c r="P701" s="160"/>
      <c r="R701" s="161">
        <f>P701-R702-R703</f>
        <v>0</v>
      </c>
      <c r="T701" s="160"/>
      <c r="V701" s="161">
        <f>T701+V702+V703</f>
        <v>0</v>
      </c>
    </row>
    <row r="702" spans="1:22" hidden="1">
      <c r="A702" s="153">
        <v>692</v>
      </c>
      <c r="B702" s="153">
        <f t="shared" si="234"/>
        <v>5</v>
      </c>
      <c r="C702" s="154">
        <f t="shared" si="235"/>
        <v>76312</v>
      </c>
      <c r="F702" s="158" t="s">
        <v>176</v>
      </c>
      <c r="G702" s="158" t="s">
        <v>176</v>
      </c>
      <c r="H702" s="158" t="s">
        <v>176</v>
      </c>
      <c r="I702" s="163">
        <v>76312</v>
      </c>
      <c r="J702" s="158" t="s">
        <v>176</v>
      </c>
      <c r="K702" s="158" t="s">
        <v>176</v>
      </c>
      <c r="L702" s="158" t="s">
        <v>176</v>
      </c>
      <c r="M702" s="158" t="s">
        <v>176</v>
      </c>
      <c r="N702" s="175" t="s">
        <v>1422</v>
      </c>
      <c r="O702" s="163" t="s">
        <v>644</v>
      </c>
      <c r="P702" s="160"/>
      <c r="R702" s="161">
        <f t="shared" ref="R702:R703" si="256">P702</f>
        <v>0</v>
      </c>
      <c r="T702" s="160"/>
      <c r="V702" s="161">
        <f t="shared" ref="V702:V703" si="257">T702</f>
        <v>0</v>
      </c>
    </row>
    <row r="703" spans="1:22" hidden="1">
      <c r="A703" s="153">
        <v>693</v>
      </c>
      <c r="B703" s="153">
        <f t="shared" si="234"/>
        <v>5</v>
      </c>
      <c r="C703" s="154">
        <f t="shared" si="235"/>
        <v>76313</v>
      </c>
      <c r="F703" s="158" t="s">
        <v>176</v>
      </c>
      <c r="G703" s="158" t="s">
        <v>176</v>
      </c>
      <c r="H703" s="158" t="s">
        <v>176</v>
      </c>
      <c r="I703" s="163">
        <v>76313</v>
      </c>
      <c r="J703" s="158" t="s">
        <v>176</v>
      </c>
      <c r="K703" s="158" t="s">
        <v>176</v>
      </c>
      <c r="L703" s="158" t="s">
        <v>176</v>
      </c>
      <c r="M703" s="158" t="s">
        <v>176</v>
      </c>
      <c r="N703" s="175" t="s">
        <v>1422</v>
      </c>
      <c r="O703" s="163" t="s">
        <v>645</v>
      </c>
      <c r="P703" s="160"/>
      <c r="R703" s="161">
        <f t="shared" si="256"/>
        <v>0</v>
      </c>
      <c r="T703" s="160"/>
      <c r="V703" s="161">
        <f t="shared" si="257"/>
        <v>0</v>
      </c>
    </row>
    <row r="704" spans="1:22" hidden="1">
      <c r="A704" s="153">
        <v>694</v>
      </c>
      <c r="B704" s="153">
        <f t="shared" si="234"/>
        <v>4</v>
      </c>
      <c r="C704" s="154">
        <f t="shared" si="235"/>
        <v>7632</v>
      </c>
      <c r="F704" s="158" t="s">
        <v>176</v>
      </c>
      <c r="G704" s="158" t="s">
        <v>176</v>
      </c>
      <c r="H704" s="162">
        <v>7632</v>
      </c>
      <c r="I704" s="158" t="s">
        <v>176</v>
      </c>
      <c r="J704" s="158" t="s">
        <v>176</v>
      </c>
      <c r="K704" s="158" t="s">
        <v>176</v>
      </c>
      <c r="L704" s="158" t="s">
        <v>176</v>
      </c>
      <c r="M704" s="158" t="s">
        <v>176</v>
      </c>
      <c r="N704" s="175"/>
      <c r="O704" s="162" t="s">
        <v>943</v>
      </c>
      <c r="P704" s="160"/>
      <c r="R704" s="161">
        <f>P704-SUM(R705:R791)</f>
        <v>0</v>
      </c>
      <c r="T704" s="160"/>
      <c r="V704" s="161">
        <f>T704+V705+V733+V762+V785</f>
        <v>0</v>
      </c>
    </row>
    <row r="705" spans="1:22" hidden="1">
      <c r="A705" s="153">
        <v>695</v>
      </c>
      <c r="B705" s="153">
        <f t="shared" si="234"/>
        <v>5</v>
      </c>
      <c r="C705" s="154">
        <f t="shared" si="235"/>
        <v>76321</v>
      </c>
      <c r="F705" s="158" t="s">
        <v>176</v>
      </c>
      <c r="G705" s="158" t="s">
        <v>176</v>
      </c>
      <c r="H705" s="158" t="s">
        <v>176</v>
      </c>
      <c r="I705" s="163">
        <v>76321</v>
      </c>
      <c r="J705" s="158" t="s">
        <v>176</v>
      </c>
      <c r="K705" s="158" t="s">
        <v>176</v>
      </c>
      <c r="L705" s="158" t="s">
        <v>176</v>
      </c>
      <c r="M705" s="158" t="s">
        <v>176</v>
      </c>
      <c r="N705" s="175"/>
      <c r="O705" s="163" t="s">
        <v>648</v>
      </c>
      <c r="P705" s="160"/>
      <c r="R705" s="161">
        <f>P705-SUM(R706:R732)</f>
        <v>0</v>
      </c>
      <c r="T705" s="160"/>
      <c r="V705" s="161">
        <f>T705+V706+V715+V716</f>
        <v>0</v>
      </c>
    </row>
    <row r="706" spans="1:22" hidden="1">
      <c r="A706" s="153">
        <v>696</v>
      </c>
      <c r="B706" s="153">
        <f t="shared" si="234"/>
        <v>6</v>
      </c>
      <c r="C706" s="154">
        <f t="shared" si="235"/>
        <v>763211</v>
      </c>
      <c r="F706" s="158" t="s">
        <v>176</v>
      </c>
      <c r="G706" s="158" t="s">
        <v>176</v>
      </c>
      <c r="H706" s="158" t="s">
        <v>176</v>
      </c>
      <c r="I706" s="158" t="s">
        <v>176</v>
      </c>
      <c r="J706" s="165">
        <v>763211</v>
      </c>
      <c r="K706" s="158" t="s">
        <v>176</v>
      </c>
      <c r="L706" s="158" t="s">
        <v>176</v>
      </c>
      <c r="M706" s="158" t="s">
        <v>176</v>
      </c>
      <c r="N706" s="175"/>
      <c r="O706" s="165" t="s">
        <v>236</v>
      </c>
      <c r="P706" s="160"/>
      <c r="R706" s="161">
        <f>P706-R707-R708-R709-R710-R711-R712-R713-R714</f>
        <v>0</v>
      </c>
      <c r="T706" s="160"/>
      <c r="V706" s="161">
        <f>T706+V707+V708+V711+V712+V713+V714</f>
        <v>0</v>
      </c>
    </row>
    <row r="707" spans="1:22" hidden="1">
      <c r="A707" s="153">
        <v>697</v>
      </c>
      <c r="B707" s="153">
        <f t="shared" si="234"/>
        <v>7</v>
      </c>
      <c r="C707" s="154">
        <f t="shared" si="235"/>
        <v>7632111</v>
      </c>
      <c r="F707" s="158" t="s">
        <v>176</v>
      </c>
      <c r="G707" s="158" t="s">
        <v>176</v>
      </c>
      <c r="H707" s="158" t="s">
        <v>176</v>
      </c>
      <c r="I707" s="158" t="s">
        <v>176</v>
      </c>
      <c r="J707" s="158" t="s">
        <v>176</v>
      </c>
      <c r="K707" s="166">
        <v>7632111</v>
      </c>
      <c r="L707" s="158" t="s">
        <v>176</v>
      </c>
      <c r="M707" s="158" t="s">
        <v>176</v>
      </c>
      <c r="N707" s="175" t="s">
        <v>1422</v>
      </c>
      <c r="O707" s="166" t="s">
        <v>944</v>
      </c>
      <c r="P707" s="160"/>
      <c r="R707" s="161">
        <f>P707</f>
        <v>0</v>
      </c>
      <c r="T707" s="160"/>
      <c r="V707" s="161">
        <f>T707</f>
        <v>0</v>
      </c>
    </row>
    <row r="708" spans="1:22" hidden="1">
      <c r="A708" s="153">
        <v>698</v>
      </c>
      <c r="B708" s="153">
        <f t="shared" si="234"/>
        <v>7</v>
      </c>
      <c r="C708" s="154">
        <f t="shared" si="235"/>
        <v>7632112</v>
      </c>
      <c r="F708" s="158" t="s">
        <v>176</v>
      </c>
      <c r="G708" s="158" t="s">
        <v>176</v>
      </c>
      <c r="H708" s="158" t="s">
        <v>176</v>
      </c>
      <c r="I708" s="158" t="s">
        <v>176</v>
      </c>
      <c r="J708" s="158" t="s">
        <v>176</v>
      </c>
      <c r="K708" s="166">
        <v>7632112</v>
      </c>
      <c r="L708" s="158" t="s">
        <v>176</v>
      </c>
      <c r="M708" s="158" t="s">
        <v>176</v>
      </c>
      <c r="N708" s="175" t="s">
        <v>1422</v>
      </c>
      <c r="O708" s="166" t="s">
        <v>945</v>
      </c>
      <c r="P708" s="160"/>
      <c r="R708" s="161">
        <f>P708-R709-R710</f>
        <v>0</v>
      </c>
      <c r="T708" s="160"/>
      <c r="V708" s="161">
        <f>T708+V709+V710</f>
        <v>0</v>
      </c>
    </row>
    <row r="709" spans="1:22" hidden="1">
      <c r="A709" s="153">
        <v>699</v>
      </c>
      <c r="B709" s="153">
        <f t="shared" si="234"/>
        <v>8</v>
      </c>
      <c r="C709" s="154">
        <f t="shared" si="235"/>
        <v>76321121</v>
      </c>
      <c r="F709" s="158" t="s">
        <v>176</v>
      </c>
      <c r="G709" s="158" t="s">
        <v>176</v>
      </c>
      <c r="H709" s="158" t="s">
        <v>176</v>
      </c>
      <c r="I709" s="158" t="s">
        <v>176</v>
      </c>
      <c r="J709" s="158" t="s">
        <v>176</v>
      </c>
      <c r="K709" s="158" t="s">
        <v>176</v>
      </c>
      <c r="L709" s="167">
        <v>76321121</v>
      </c>
      <c r="M709" s="158" t="s">
        <v>176</v>
      </c>
      <c r="N709" s="175" t="s">
        <v>1422</v>
      </c>
      <c r="O709" s="167" t="s">
        <v>946</v>
      </c>
      <c r="P709" s="160"/>
      <c r="R709" s="161">
        <f t="shared" ref="R709:R710" si="258">P709</f>
        <v>0</v>
      </c>
      <c r="T709" s="160"/>
      <c r="V709" s="161">
        <f t="shared" ref="V709:V710" si="259">T709</f>
        <v>0</v>
      </c>
    </row>
    <row r="710" spans="1:22" hidden="1">
      <c r="A710" s="153">
        <v>700</v>
      </c>
      <c r="B710" s="153">
        <f t="shared" si="234"/>
        <v>8</v>
      </c>
      <c r="C710" s="154">
        <f t="shared" si="235"/>
        <v>76321128</v>
      </c>
      <c r="F710" s="158" t="s">
        <v>176</v>
      </c>
      <c r="G710" s="158" t="s">
        <v>176</v>
      </c>
      <c r="H710" s="158" t="s">
        <v>176</v>
      </c>
      <c r="I710" s="158" t="s">
        <v>176</v>
      </c>
      <c r="J710" s="158" t="s">
        <v>176</v>
      </c>
      <c r="K710" s="158" t="s">
        <v>176</v>
      </c>
      <c r="L710" s="167">
        <v>76321128</v>
      </c>
      <c r="M710" s="158" t="s">
        <v>176</v>
      </c>
      <c r="N710" s="175" t="s">
        <v>1422</v>
      </c>
      <c r="O710" s="167" t="s">
        <v>947</v>
      </c>
      <c r="P710" s="160"/>
      <c r="R710" s="161">
        <f t="shared" si="258"/>
        <v>0</v>
      </c>
      <c r="T710" s="160"/>
      <c r="V710" s="161">
        <f t="shared" si="259"/>
        <v>0</v>
      </c>
    </row>
    <row r="711" spans="1:22" hidden="1">
      <c r="A711" s="153">
        <v>701</v>
      </c>
      <c r="B711" s="153">
        <f t="shared" si="234"/>
        <v>7</v>
      </c>
      <c r="C711" s="154">
        <f t="shared" si="235"/>
        <v>7632113</v>
      </c>
      <c r="F711" s="158" t="s">
        <v>176</v>
      </c>
      <c r="G711" s="158" t="s">
        <v>176</v>
      </c>
      <c r="H711" s="158" t="s">
        <v>176</v>
      </c>
      <c r="I711" s="158" t="s">
        <v>176</v>
      </c>
      <c r="J711" s="158" t="s">
        <v>176</v>
      </c>
      <c r="K711" s="166">
        <v>7632113</v>
      </c>
      <c r="L711" s="158" t="s">
        <v>176</v>
      </c>
      <c r="M711" s="158" t="s">
        <v>176</v>
      </c>
      <c r="N711" s="175" t="s">
        <v>1422</v>
      </c>
      <c r="O711" s="166" t="s">
        <v>948</v>
      </c>
      <c r="P711" s="160"/>
      <c r="R711" s="161">
        <f>P711</f>
        <v>0</v>
      </c>
      <c r="T711" s="160"/>
      <c r="V711" s="161">
        <f>T711</f>
        <v>0</v>
      </c>
    </row>
    <row r="712" spans="1:22" hidden="1">
      <c r="A712" s="153">
        <v>702</v>
      </c>
      <c r="B712" s="153">
        <f t="shared" si="234"/>
        <v>7</v>
      </c>
      <c r="C712" s="154">
        <f t="shared" si="235"/>
        <v>7632114</v>
      </c>
      <c r="F712" s="158" t="s">
        <v>176</v>
      </c>
      <c r="G712" s="158" t="s">
        <v>176</v>
      </c>
      <c r="H712" s="158" t="s">
        <v>176</v>
      </c>
      <c r="I712" s="158" t="s">
        <v>176</v>
      </c>
      <c r="J712" s="158" t="s">
        <v>176</v>
      </c>
      <c r="K712" s="166">
        <v>7632114</v>
      </c>
      <c r="L712" s="158" t="s">
        <v>176</v>
      </c>
      <c r="M712" s="158" t="s">
        <v>176</v>
      </c>
      <c r="N712" s="175" t="s">
        <v>1422</v>
      </c>
      <c r="O712" s="166" t="s">
        <v>949</v>
      </c>
      <c r="P712" s="160"/>
      <c r="R712" s="161">
        <f t="shared" ref="R712:R714" si="260">P712</f>
        <v>0</v>
      </c>
      <c r="T712" s="160"/>
      <c r="V712" s="161">
        <f t="shared" ref="V712:V714" si="261">T712</f>
        <v>0</v>
      </c>
    </row>
    <row r="713" spans="1:22" hidden="1">
      <c r="A713" s="153">
        <v>703</v>
      </c>
      <c r="B713" s="153">
        <f t="shared" si="234"/>
        <v>7</v>
      </c>
      <c r="C713" s="154">
        <f t="shared" si="235"/>
        <v>7632115</v>
      </c>
      <c r="F713" s="158" t="s">
        <v>176</v>
      </c>
      <c r="G713" s="158" t="s">
        <v>176</v>
      </c>
      <c r="H713" s="158" t="s">
        <v>176</v>
      </c>
      <c r="I713" s="158" t="s">
        <v>176</v>
      </c>
      <c r="J713" s="158" t="s">
        <v>176</v>
      </c>
      <c r="K713" s="166">
        <v>7632115</v>
      </c>
      <c r="L713" s="158" t="s">
        <v>176</v>
      </c>
      <c r="M713" s="158" t="s">
        <v>176</v>
      </c>
      <c r="N713" s="175" t="s">
        <v>1422</v>
      </c>
      <c r="O713" s="166" t="s">
        <v>950</v>
      </c>
      <c r="P713" s="160"/>
      <c r="R713" s="161">
        <f t="shared" si="260"/>
        <v>0</v>
      </c>
      <c r="T713" s="160"/>
      <c r="V713" s="161">
        <f t="shared" si="261"/>
        <v>0</v>
      </c>
    </row>
    <row r="714" spans="1:22" hidden="1">
      <c r="A714" s="153">
        <v>704</v>
      </c>
      <c r="B714" s="153">
        <f t="shared" si="234"/>
        <v>7</v>
      </c>
      <c r="C714" s="154">
        <f t="shared" si="235"/>
        <v>7632118</v>
      </c>
      <c r="F714" s="158" t="s">
        <v>176</v>
      </c>
      <c r="G714" s="158" t="s">
        <v>176</v>
      </c>
      <c r="H714" s="158" t="s">
        <v>176</v>
      </c>
      <c r="I714" s="158" t="s">
        <v>176</v>
      </c>
      <c r="J714" s="158" t="s">
        <v>176</v>
      </c>
      <c r="K714" s="166">
        <v>7632118</v>
      </c>
      <c r="L714" s="158" t="s">
        <v>176</v>
      </c>
      <c r="M714" s="158" t="s">
        <v>176</v>
      </c>
      <c r="N714" s="175" t="s">
        <v>1422</v>
      </c>
      <c r="O714" s="166" t="s">
        <v>951</v>
      </c>
      <c r="P714" s="160"/>
      <c r="R714" s="161">
        <f t="shared" si="260"/>
        <v>0</v>
      </c>
      <c r="T714" s="160"/>
      <c r="V714" s="161">
        <f t="shared" si="261"/>
        <v>0</v>
      </c>
    </row>
    <row r="715" spans="1:22" hidden="1">
      <c r="A715" s="153">
        <v>705</v>
      </c>
      <c r="B715" s="153">
        <f t="shared" ref="B715:B778" si="262">LEN(C715)</f>
        <v>6</v>
      </c>
      <c r="C715" s="154">
        <f t="shared" ref="C715:C778" si="263">MAX(F715:M715)</f>
        <v>763212</v>
      </c>
      <c r="F715" s="158" t="s">
        <v>176</v>
      </c>
      <c r="G715" s="158" t="s">
        <v>176</v>
      </c>
      <c r="H715" s="158" t="s">
        <v>176</v>
      </c>
      <c r="I715" s="158" t="s">
        <v>176</v>
      </c>
      <c r="J715" s="165">
        <v>763212</v>
      </c>
      <c r="K715" s="158" t="s">
        <v>176</v>
      </c>
      <c r="L715" s="158" t="s">
        <v>176</v>
      </c>
      <c r="M715" s="158" t="s">
        <v>176</v>
      </c>
      <c r="N715" s="175"/>
      <c r="O715" s="165" t="s">
        <v>649</v>
      </c>
      <c r="P715" s="160"/>
      <c r="R715" s="161">
        <f>P715</f>
        <v>0</v>
      </c>
      <c r="T715" s="160"/>
      <c r="V715" s="161">
        <f>T715</f>
        <v>0</v>
      </c>
    </row>
    <row r="716" spans="1:22" hidden="1">
      <c r="A716" s="153">
        <v>706</v>
      </c>
      <c r="B716" s="153">
        <f t="shared" si="262"/>
        <v>6</v>
      </c>
      <c r="C716" s="154">
        <f t="shared" si="263"/>
        <v>763213</v>
      </c>
      <c r="F716" s="158" t="s">
        <v>176</v>
      </c>
      <c r="G716" s="158" t="s">
        <v>176</v>
      </c>
      <c r="H716" s="158" t="s">
        <v>176</v>
      </c>
      <c r="I716" s="158" t="s">
        <v>176</v>
      </c>
      <c r="J716" s="165">
        <v>763213</v>
      </c>
      <c r="K716" s="158" t="s">
        <v>176</v>
      </c>
      <c r="L716" s="158" t="s">
        <v>176</v>
      </c>
      <c r="M716" s="158" t="s">
        <v>176</v>
      </c>
      <c r="N716" s="175"/>
      <c r="O716" s="165" t="s">
        <v>658</v>
      </c>
      <c r="P716" s="160"/>
      <c r="R716" s="161">
        <f>P716-SUM(R717:R732)</f>
        <v>0</v>
      </c>
      <c r="T716" s="160"/>
      <c r="V716" s="161">
        <f>T716+V717+V725</f>
        <v>0</v>
      </c>
    </row>
    <row r="717" spans="1:22" hidden="1">
      <c r="A717" s="153">
        <v>707</v>
      </c>
      <c r="B717" s="153">
        <f t="shared" si="262"/>
        <v>7</v>
      </c>
      <c r="C717" s="154">
        <f t="shared" si="263"/>
        <v>7632131</v>
      </c>
      <c r="F717" s="158" t="s">
        <v>176</v>
      </c>
      <c r="G717" s="158" t="s">
        <v>176</v>
      </c>
      <c r="H717" s="158" t="s">
        <v>176</v>
      </c>
      <c r="I717" s="158" t="s">
        <v>176</v>
      </c>
      <c r="J717" s="158" t="s">
        <v>176</v>
      </c>
      <c r="K717" s="166">
        <v>7632131</v>
      </c>
      <c r="L717" s="158" t="s">
        <v>176</v>
      </c>
      <c r="M717" s="158" t="s">
        <v>176</v>
      </c>
      <c r="N717" s="175" t="s">
        <v>1422</v>
      </c>
      <c r="O717" s="166" t="s">
        <v>659</v>
      </c>
      <c r="P717" s="160"/>
      <c r="R717" s="161">
        <f>P717-R718-R719-R720-R721-R722-R723-R724</f>
        <v>0</v>
      </c>
      <c r="T717" s="160"/>
      <c r="V717" s="161">
        <f>T717+V718+V721+V724</f>
        <v>0</v>
      </c>
    </row>
    <row r="718" spans="1:22" hidden="1">
      <c r="A718" s="153">
        <v>708</v>
      </c>
      <c r="B718" s="153">
        <f t="shared" si="262"/>
        <v>8</v>
      </c>
      <c r="C718" s="154">
        <f t="shared" si="263"/>
        <v>76321311</v>
      </c>
      <c r="F718" s="158" t="s">
        <v>176</v>
      </c>
      <c r="G718" s="158" t="s">
        <v>176</v>
      </c>
      <c r="H718" s="158" t="s">
        <v>176</v>
      </c>
      <c r="I718" s="158" t="s">
        <v>176</v>
      </c>
      <c r="J718" s="158" t="s">
        <v>176</v>
      </c>
      <c r="K718" s="158" t="s">
        <v>176</v>
      </c>
      <c r="L718" s="167">
        <v>76321311</v>
      </c>
      <c r="M718" s="158" t="s">
        <v>176</v>
      </c>
      <c r="N718" s="175" t="s">
        <v>1422</v>
      </c>
      <c r="O718" s="167" t="s">
        <v>660</v>
      </c>
      <c r="P718" s="160"/>
      <c r="R718" s="161">
        <f>P718-R719-R720</f>
        <v>0</v>
      </c>
      <c r="T718" s="160"/>
      <c r="V718" s="161">
        <f>T718+V719+V720</f>
        <v>0</v>
      </c>
    </row>
    <row r="719" spans="1:22" hidden="1">
      <c r="A719" s="153">
        <v>709</v>
      </c>
      <c r="B719" s="153">
        <f t="shared" si="262"/>
        <v>9</v>
      </c>
      <c r="C719" s="154">
        <f t="shared" si="263"/>
        <v>763213111</v>
      </c>
      <c r="F719" s="158" t="s">
        <v>176</v>
      </c>
      <c r="G719" s="158" t="s">
        <v>176</v>
      </c>
      <c r="H719" s="158" t="s">
        <v>176</v>
      </c>
      <c r="I719" s="158" t="s">
        <v>176</v>
      </c>
      <c r="J719" s="158" t="s">
        <v>176</v>
      </c>
      <c r="K719" s="158" t="s">
        <v>176</v>
      </c>
      <c r="L719" s="158" t="s">
        <v>176</v>
      </c>
      <c r="M719" s="158">
        <v>763213111</v>
      </c>
      <c r="N719" s="175" t="s">
        <v>1422</v>
      </c>
      <c r="O719" s="158" t="s">
        <v>318</v>
      </c>
      <c r="P719" s="160"/>
      <c r="R719" s="161">
        <f t="shared" ref="R719:R720" si="264">P719</f>
        <v>0</v>
      </c>
      <c r="T719" s="160"/>
      <c r="V719" s="161">
        <f t="shared" ref="V719:V720" si="265">T719</f>
        <v>0</v>
      </c>
    </row>
    <row r="720" spans="1:22" hidden="1">
      <c r="A720" s="153">
        <v>710</v>
      </c>
      <c r="B720" s="153">
        <f t="shared" si="262"/>
        <v>9</v>
      </c>
      <c r="C720" s="154">
        <f t="shared" si="263"/>
        <v>763213112</v>
      </c>
      <c r="F720" s="158" t="s">
        <v>176</v>
      </c>
      <c r="G720" s="158" t="s">
        <v>176</v>
      </c>
      <c r="H720" s="158" t="s">
        <v>176</v>
      </c>
      <c r="I720" s="158" t="s">
        <v>176</v>
      </c>
      <c r="J720" s="158" t="s">
        <v>176</v>
      </c>
      <c r="K720" s="158" t="s">
        <v>176</v>
      </c>
      <c r="L720" s="158" t="s">
        <v>176</v>
      </c>
      <c r="M720" s="158">
        <v>763213112</v>
      </c>
      <c r="N720" s="175" t="s">
        <v>1422</v>
      </c>
      <c r="O720" s="158" t="s">
        <v>661</v>
      </c>
      <c r="P720" s="160"/>
      <c r="R720" s="161">
        <f t="shared" si="264"/>
        <v>0</v>
      </c>
      <c r="T720" s="160"/>
      <c r="V720" s="161">
        <f t="shared" si="265"/>
        <v>0</v>
      </c>
    </row>
    <row r="721" spans="1:22" hidden="1">
      <c r="A721" s="153">
        <v>711</v>
      </c>
      <c r="B721" s="153">
        <f t="shared" si="262"/>
        <v>8</v>
      </c>
      <c r="C721" s="154">
        <f t="shared" si="263"/>
        <v>76321312</v>
      </c>
      <c r="F721" s="158" t="s">
        <v>176</v>
      </c>
      <c r="G721" s="158" t="s">
        <v>176</v>
      </c>
      <c r="H721" s="158" t="s">
        <v>176</v>
      </c>
      <c r="I721" s="158" t="s">
        <v>176</v>
      </c>
      <c r="J721" s="158" t="s">
        <v>176</v>
      </c>
      <c r="K721" s="158" t="s">
        <v>176</v>
      </c>
      <c r="L721" s="167">
        <v>76321312</v>
      </c>
      <c r="M721" s="158" t="s">
        <v>176</v>
      </c>
      <c r="N721" s="175" t="s">
        <v>1422</v>
      </c>
      <c r="O721" s="167" t="s">
        <v>662</v>
      </c>
      <c r="P721" s="160"/>
      <c r="R721" s="161">
        <f>P721-R722-R723</f>
        <v>0</v>
      </c>
      <c r="T721" s="160"/>
      <c r="V721" s="161">
        <f>T721+V722+V723</f>
        <v>0</v>
      </c>
    </row>
    <row r="722" spans="1:22" hidden="1">
      <c r="A722" s="153">
        <v>712</v>
      </c>
      <c r="B722" s="153">
        <f t="shared" si="262"/>
        <v>9</v>
      </c>
      <c r="C722" s="154">
        <f t="shared" si="263"/>
        <v>763213121</v>
      </c>
      <c r="F722" s="158" t="s">
        <v>176</v>
      </c>
      <c r="G722" s="158" t="s">
        <v>176</v>
      </c>
      <c r="H722" s="158" t="s">
        <v>176</v>
      </c>
      <c r="I722" s="158" t="s">
        <v>176</v>
      </c>
      <c r="J722" s="158" t="s">
        <v>176</v>
      </c>
      <c r="K722" s="158" t="s">
        <v>176</v>
      </c>
      <c r="L722" s="158" t="s">
        <v>176</v>
      </c>
      <c r="M722" s="158">
        <v>763213121</v>
      </c>
      <c r="N722" s="175" t="s">
        <v>1422</v>
      </c>
      <c r="O722" s="158" t="s">
        <v>318</v>
      </c>
      <c r="P722" s="160"/>
      <c r="R722" s="161">
        <f t="shared" ref="R722:R723" si="266">P722</f>
        <v>0</v>
      </c>
      <c r="T722" s="160"/>
      <c r="V722" s="161">
        <f t="shared" ref="V722:V723" si="267">T722</f>
        <v>0</v>
      </c>
    </row>
    <row r="723" spans="1:22" hidden="1">
      <c r="A723" s="153">
        <v>713</v>
      </c>
      <c r="B723" s="153">
        <f t="shared" si="262"/>
        <v>9</v>
      </c>
      <c r="C723" s="154">
        <f t="shared" si="263"/>
        <v>763213122</v>
      </c>
      <c r="F723" s="158" t="s">
        <v>176</v>
      </c>
      <c r="G723" s="158" t="s">
        <v>176</v>
      </c>
      <c r="H723" s="158" t="s">
        <v>176</v>
      </c>
      <c r="I723" s="158" t="s">
        <v>176</v>
      </c>
      <c r="J723" s="158" t="s">
        <v>176</v>
      </c>
      <c r="K723" s="158" t="s">
        <v>176</v>
      </c>
      <c r="L723" s="158" t="s">
        <v>176</v>
      </c>
      <c r="M723" s="158">
        <v>763213122</v>
      </c>
      <c r="N723" s="175" t="s">
        <v>1422</v>
      </c>
      <c r="O723" s="158" t="s">
        <v>661</v>
      </c>
      <c r="P723" s="160"/>
      <c r="R723" s="161">
        <f t="shared" si="266"/>
        <v>0</v>
      </c>
      <c r="T723" s="160"/>
      <c r="V723" s="161">
        <f t="shared" si="267"/>
        <v>0</v>
      </c>
    </row>
    <row r="724" spans="1:22" hidden="1">
      <c r="A724" s="153">
        <v>714</v>
      </c>
      <c r="B724" s="153">
        <f t="shared" si="262"/>
        <v>8</v>
      </c>
      <c r="C724" s="154">
        <f t="shared" si="263"/>
        <v>76321313</v>
      </c>
      <c r="F724" s="158" t="s">
        <v>176</v>
      </c>
      <c r="G724" s="158" t="s">
        <v>176</v>
      </c>
      <c r="H724" s="158" t="s">
        <v>176</v>
      </c>
      <c r="I724" s="158" t="s">
        <v>176</v>
      </c>
      <c r="J724" s="158" t="s">
        <v>176</v>
      </c>
      <c r="K724" s="158" t="s">
        <v>176</v>
      </c>
      <c r="L724" s="167">
        <v>76321313</v>
      </c>
      <c r="M724" s="158" t="s">
        <v>176</v>
      </c>
      <c r="N724" s="175" t="s">
        <v>1422</v>
      </c>
      <c r="O724" s="167" t="s">
        <v>410</v>
      </c>
      <c r="P724" s="160"/>
      <c r="R724" s="161">
        <f>P724</f>
        <v>0</v>
      </c>
      <c r="T724" s="160"/>
      <c r="V724" s="161">
        <f>T724</f>
        <v>0</v>
      </c>
    </row>
    <row r="725" spans="1:22" hidden="1">
      <c r="A725" s="153">
        <v>715</v>
      </c>
      <c r="B725" s="153">
        <f t="shared" si="262"/>
        <v>7</v>
      </c>
      <c r="C725" s="154">
        <f t="shared" si="263"/>
        <v>7632132</v>
      </c>
      <c r="F725" s="158" t="s">
        <v>176</v>
      </c>
      <c r="G725" s="158" t="s">
        <v>176</v>
      </c>
      <c r="H725" s="158" t="s">
        <v>176</v>
      </c>
      <c r="I725" s="158" t="s">
        <v>176</v>
      </c>
      <c r="J725" s="158" t="s">
        <v>176</v>
      </c>
      <c r="K725" s="166">
        <v>7632132</v>
      </c>
      <c r="L725" s="158" t="s">
        <v>176</v>
      </c>
      <c r="M725" s="158" t="s">
        <v>176</v>
      </c>
      <c r="N725" s="175" t="s">
        <v>1422</v>
      </c>
      <c r="O725" s="166" t="s">
        <v>672</v>
      </c>
      <c r="P725" s="160"/>
      <c r="R725" s="161">
        <f>P725-R726-R727-R728-R729-R730-R731-R732</f>
        <v>0</v>
      </c>
      <c r="T725" s="160"/>
      <c r="V725" s="161">
        <f>T725+V726+V729+V732</f>
        <v>0</v>
      </c>
    </row>
    <row r="726" spans="1:22" hidden="1">
      <c r="A726" s="153">
        <v>716</v>
      </c>
      <c r="B726" s="153">
        <f t="shared" si="262"/>
        <v>8</v>
      </c>
      <c r="C726" s="154">
        <f t="shared" si="263"/>
        <v>76321321</v>
      </c>
      <c r="F726" s="158" t="s">
        <v>176</v>
      </c>
      <c r="G726" s="158" t="s">
        <v>176</v>
      </c>
      <c r="H726" s="158" t="s">
        <v>176</v>
      </c>
      <c r="I726" s="158" t="s">
        <v>176</v>
      </c>
      <c r="J726" s="158" t="s">
        <v>176</v>
      </c>
      <c r="K726" s="158" t="s">
        <v>176</v>
      </c>
      <c r="L726" s="167">
        <v>76321321</v>
      </c>
      <c r="M726" s="158" t="s">
        <v>176</v>
      </c>
      <c r="N726" s="175" t="s">
        <v>1422</v>
      </c>
      <c r="O726" s="167" t="s">
        <v>660</v>
      </c>
      <c r="P726" s="160"/>
      <c r="R726" s="161">
        <f>P726-R727-R728</f>
        <v>0</v>
      </c>
      <c r="T726" s="160"/>
      <c r="V726" s="161">
        <f>T726+V727+V728</f>
        <v>0</v>
      </c>
    </row>
    <row r="727" spans="1:22" hidden="1">
      <c r="A727" s="153">
        <v>717</v>
      </c>
      <c r="B727" s="153">
        <f t="shared" si="262"/>
        <v>9</v>
      </c>
      <c r="C727" s="154">
        <f t="shared" si="263"/>
        <v>763213211</v>
      </c>
      <c r="F727" s="158" t="s">
        <v>176</v>
      </c>
      <c r="G727" s="158" t="s">
        <v>176</v>
      </c>
      <c r="H727" s="158" t="s">
        <v>176</v>
      </c>
      <c r="I727" s="158" t="s">
        <v>176</v>
      </c>
      <c r="J727" s="158" t="s">
        <v>176</v>
      </c>
      <c r="K727" s="158" t="s">
        <v>176</v>
      </c>
      <c r="L727" s="158" t="s">
        <v>176</v>
      </c>
      <c r="M727" s="158">
        <v>763213211</v>
      </c>
      <c r="N727" s="175" t="s">
        <v>1422</v>
      </c>
      <c r="O727" s="158" t="s">
        <v>318</v>
      </c>
      <c r="P727" s="160"/>
      <c r="R727" s="161">
        <f t="shared" ref="R727:R728" si="268">P727</f>
        <v>0</v>
      </c>
      <c r="T727" s="160"/>
      <c r="V727" s="161">
        <f t="shared" ref="V727:V728" si="269">T727</f>
        <v>0</v>
      </c>
    </row>
    <row r="728" spans="1:22" hidden="1">
      <c r="A728" s="153">
        <v>718</v>
      </c>
      <c r="B728" s="153">
        <f t="shared" si="262"/>
        <v>9</v>
      </c>
      <c r="C728" s="154">
        <f t="shared" si="263"/>
        <v>763213212</v>
      </c>
      <c r="F728" s="158" t="s">
        <v>176</v>
      </c>
      <c r="G728" s="158" t="s">
        <v>176</v>
      </c>
      <c r="H728" s="158" t="s">
        <v>176</v>
      </c>
      <c r="I728" s="158" t="s">
        <v>176</v>
      </c>
      <c r="J728" s="158" t="s">
        <v>176</v>
      </c>
      <c r="K728" s="158" t="s">
        <v>176</v>
      </c>
      <c r="L728" s="158" t="s">
        <v>176</v>
      </c>
      <c r="M728" s="158">
        <v>763213212</v>
      </c>
      <c r="N728" s="175" t="s">
        <v>1422</v>
      </c>
      <c r="O728" s="158" t="s">
        <v>661</v>
      </c>
      <c r="P728" s="160"/>
      <c r="R728" s="161">
        <f t="shared" si="268"/>
        <v>0</v>
      </c>
      <c r="T728" s="160"/>
      <c r="V728" s="161">
        <f t="shared" si="269"/>
        <v>0</v>
      </c>
    </row>
    <row r="729" spans="1:22" hidden="1">
      <c r="A729" s="153">
        <v>719</v>
      </c>
      <c r="B729" s="153">
        <f t="shared" si="262"/>
        <v>8</v>
      </c>
      <c r="C729" s="154">
        <f t="shared" si="263"/>
        <v>76321322</v>
      </c>
      <c r="F729" s="158" t="s">
        <v>176</v>
      </c>
      <c r="G729" s="158" t="s">
        <v>176</v>
      </c>
      <c r="H729" s="158" t="s">
        <v>176</v>
      </c>
      <c r="I729" s="158" t="s">
        <v>176</v>
      </c>
      <c r="J729" s="158" t="s">
        <v>176</v>
      </c>
      <c r="K729" s="158" t="s">
        <v>176</v>
      </c>
      <c r="L729" s="167">
        <v>76321322</v>
      </c>
      <c r="M729" s="158" t="s">
        <v>176</v>
      </c>
      <c r="N729" s="175" t="s">
        <v>1422</v>
      </c>
      <c r="O729" s="167" t="s">
        <v>662</v>
      </c>
      <c r="P729" s="160"/>
      <c r="R729" s="161">
        <f>P729-R730-R731</f>
        <v>0</v>
      </c>
      <c r="T729" s="160"/>
      <c r="V729" s="161">
        <f>T729+V730+V731</f>
        <v>0</v>
      </c>
    </row>
    <row r="730" spans="1:22" hidden="1">
      <c r="A730" s="153">
        <v>720</v>
      </c>
      <c r="B730" s="153">
        <f t="shared" si="262"/>
        <v>9</v>
      </c>
      <c r="C730" s="154">
        <f t="shared" si="263"/>
        <v>763213221</v>
      </c>
      <c r="F730" s="158" t="s">
        <v>176</v>
      </c>
      <c r="G730" s="158" t="s">
        <v>176</v>
      </c>
      <c r="H730" s="158" t="s">
        <v>176</v>
      </c>
      <c r="I730" s="158" t="s">
        <v>176</v>
      </c>
      <c r="J730" s="158" t="s">
        <v>176</v>
      </c>
      <c r="K730" s="158" t="s">
        <v>176</v>
      </c>
      <c r="L730" s="158" t="s">
        <v>176</v>
      </c>
      <c r="M730" s="158">
        <v>763213221</v>
      </c>
      <c r="N730" s="175" t="s">
        <v>1422</v>
      </c>
      <c r="O730" s="158" t="s">
        <v>318</v>
      </c>
      <c r="P730" s="160"/>
      <c r="R730" s="161">
        <f t="shared" ref="R730:R731" si="270">P730</f>
        <v>0</v>
      </c>
      <c r="T730" s="160"/>
      <c r="V730" s="161">
        <f t="shared" ref="V730:V731" si="271">T730</f>
        <v>0</v>
      </c>
    </row>
    <row r="731" spans="1:22" hidden="1">
      <c r="A731" s="153">
        <v>721</v>
      </c>
      <c r="B731" s="153">
        <f t="shared" si="262"/>
        <v>9</v>
      </c>
      <c r="C731" s="154">
        <f t="shared" si="263"/>
        <v>763213222</v>
      </c>
      <c r="F731" s="158" t="s">
        <v>176</v>
      </c>
      <c r="G731" s="158" t="s">
        <v>176</v>
      </c>
      <c r="H731" s="158" t="s">
        <v>176</v>
      </c>
      <c r="I731" s="158" t="s">
        <v>176</v>
      </c>
      <c r="J731" s="158" t="s">
        <v>176</v>
      </c>
      <c r="K731" s="158" t="s">
        <v>176</v>
      </c>
      <c r="L731" s="158" t="s">
        <v>176</v>
      </c>
      <c r="M731" s="158">
        <v>763213222</v>
      </c>
      <c r="N731" s="175" t="s">
        <v>1422</v>
      </c>
      <c r="O731" s="158" t="s">
        <v>661</v>
      </c>
      <c r="P731" s="160"/>
      <c r="R731" s="161">
        <f t="shared" si="270"/>
        <v>0</v>
      </c>
      <c r="T731" s="160"/>
      <c r="V731" s="161">
        <f t="shared" si="271"/>
        <v>0</v>
      </c>
    </row>
    <row r="732" spans="1:22" hidden="1">
      <c r="A732" s="153">
        <v>722</v>
      </c>
      <c r="B732" s="153">
        <f t="shared" si="262"/>
        <v>8</v>
      </c>
      <c r="C732" s="154">
        <f t="shared" si="263"/>
        <v>76321323</v>
      </c>
      <c r="F732" s="158" t="s">
        <v>176</v>
      </c>
      <c r="G732" s="158" t="s">
        <v>176</v>
      </c>
      <c r="H732" s="158" t="s">
        <v>176</v>
      </c>
      <c r="I732" s="158" t="s">
        <v>176</v>
      </c>
      <c r="J732" s="158" t="s">
        <v>176</v>
      </c>
      <c r="K732" s="158" t="s">
        <v>176</v>
      </c>
      <c r="L732" s="167">
        <v>76321323</v>
      </c>
      <c r="M732" s="158" t="s">
        <v>176</v>
      </c>
      <c r="N732" s="175" t="s">
        <v>1422</v>
      </c>
      <c r="O732" s="167" t="s">
        <v>410</v>
      </c>
      <c r="P732" s="160"/>
      <c r="R732" s="161">
        <f>P732</f>
        <v>0</v>
      </c>
      <c r="T732" s="160"/>
      <c r="V732" s="161">
        <f>T732</f>
        <v>0</v>
      </c>
    </row>
    <row r="733" spans="1:22" hidden="1">
      <c r="A733" s="153">
        <v>723</v>
      </c>
      <c r="B733" s="153">
        <f t="shared" si="262"/>
        <v>5</v>
      </c>
      <c r="C733" s="154">
        <f t="shared" si="263"/>
        <v>76322</v>
      </c>
      <c r="F733" s="158" t="s">
        <v>176</v>
      </c>
      <c r="G733" s="158" t="s">
        <v>176</v>
      </c>
      <c r="H733" s="158" t="s">
        <v>176</v>
      </c>
      <c r="I733" s="163">
        <v>76322</v>
      </c>
      <c r="J733" s="158" t="s">
        <v>176</v>
      </c>
      <c r="K733" s="158" t="s">
        <v>176</v>
      </c>
      <c r="L733" s="158" t="s">
        <v>176</v>
      </c>
      <c r="M733" s="158" t="s">
        <v>176</v>
      </c>
      <c r="N733" s="175"/>
      <c r="O733" s="163" t="s">
        <v>320</v>
      </c>
      <c r="P733" s="160"/>
      <c r="R733" s="161">
        <f>P733-SUM(R734:R761)</f>
        <v>0</v>
      </c>
      <c r="T733" s="160"/>
      <c r="V733" s="161">
        <f>T733+V734+V758</f>
        <v>0</v>
      </c>
    </row>
    <row r="734" spans="1:22" hidden="1">
      <c r="A734" s="153">
        <v>724</v>
      </c>
      <c r="B734" s="153">
        <f t="shared" si="262"/>
        <v>6</v>
      </c>
      <c r="C734" s="154">
        <f t="shared" si="263"/>
        <v>763221</v>
      </c>
      <c r="F734" s="158" t="s">
        <v>176</v>
      </c>
      <c r="G734" s="158" t="s">
        <v>176</v>
      </c>
      <c r="H734" s="158" t="s">
        <v>176</v>
      </c>
      <c r="I734" s="158" t="s">
        <v>176</v>
      </c>
      <c r="J734" s="165">
        <v>763221</v>
      </c>
      <c r="K734" s="158" t="s">
        <v>176</v>
      </c>
      <c r="L734" s="158" t="s">
        <v>176</v>
      </c>
      <c r="M734" s="158" t="s">
        <v>176</v>
      </c>
      <c r="N734" s="175"/>
      <c r="O734" s="165" t="s">
        <v>321</v>
      </c>
      <c r="P734" s="160"/>
      <c r="R734" s="161">
        <f>P734-SUM(R735:R757)</f>
        <v>0</v>
      </c>
      <c r="T734" s="160"/>
      <c r="V734" s="161">
        <f>T734+V735+V740+V741+V742+V750+V757</f>
        <v>0</v>
      </c>
    </row>
    <row r="735" spans="1:22" hidden="1">
      <c r="A735" s="153">
        <v>725</v>
      </c>
      <c r="B735" s="153">
        <f t="shared" si="262"/>
        <v>7</v>
      </c>
      <c r="C735" s="154">
        <f t="shared" si="263"/>
        <v>7632211</v>
      </c>
      <c r="F735" s="158" t="s">
        <v>176</v>
      </c>
      <c r="G735" s="158" t="s">
        <v>176</v>
      </c>
      <c r="H735" s="158" t="s">
        <v>176</v>
      </c>
      <c r="I735" s="158" t="s">
        <v>176</v>
      </c>
      <c r="J735" s="158" t="s">
        <v>176</v>
      </c>
      <c r="K735" s="166">
        <v>7632211</v>
      </c>
      <c r="L735" s="158" t="s">
        <v>176</v>
      </c>
      <c r="M735" s="158" t="s">
        <v>176</v>
      </c>
      <c r="N735" s="175"/>
      <c r="O735" s="166" t="s">
        <v>413</v>
      </c>
      <c r="P735" s="160"/>
      <c r="R735" s="161">
        <f>P735-R736-R737-R738-R739</f>
        <v>0</v>
      </c>
      <c r="T735" s="160"/>
      <c r="V735" s="161">
        <f>T735+V736+V737+V738+V739</f>
        <v>0</v>
      </c>
    </row>
    <row r="736" spans="1:22" hidden="1">
      <c r="A736" s="153">
        <v>726</v>
      </c>
      <c r="B736" s="153">
        <f t="shared" si="262"/>
        <v>8</v>
      </c>
      <c r="C736" s="154">
        <f t="shared" si="263"/>
        <v>76322111</v>
      </c>
      <c r="F736" s="158" t="s">
        <v>176</v>
      </c>
      <c r="G736" s="158" t="s">
        <v>176</v>
      </c>
      <c r="H736" s="158" t="s">
        <v>176</v>
      </c>
      <c r="I736" s="158" t="s">
        <v>176</v>
      </c>
      <c r="J736" s="158" t="s">
        <v>176</v>
      </c>
      <c r="K736" s="158" t="s">
        <v>176</v>
      </c>
      <c r="L736" s="167">
        <v>76322111</v>
      </c>
      <c r="M736" s="158" t="s">
        <v>176</v>
      </c>
      <c r="N736" s="175" t="s">
        <v>1422</v>
      </c>
      <c r="O736" s="167" t="s">
        <v>674</v>
      </c>
      <c r="P736" s="160"/>
      <c r="R736" s="161">
        <f t="shared" ref="R736:R739" si="272">P736</f>
        <v>0</v>
      </c>
      <c r="T736" s="160"/>
      <c r="V736" s="161">
        <f t="shared" ref="V736:V739" si="273">T736</f>
        <v>0</v>
      </c>
    </row>
    <row r="737" spans="1:22" hidden="1">
      <c r="A737" s="153">
        <v>727</v>
      </c>
      <c r="B737" s="153">
        <f t="shared" si="262"/>
        <v>8</v>
      </c>
      <c r="C737" s="154">
        <f t="shared" si="263"/>
        <v>76322112</v>
      </c>
      <c r="F737" s="158" t="s">
        <v>176</v>
      </c>
      <c r="G737" s="158" t="s">
        <v>176</v>
      </c>
      <c r="H737" s="158" t="s">
        <v>176</v>
      </c>
      <c r="I737" s="158" t="s">
        <v>176</v>
      </c>
      <c r="J737" s="158" t="s">
        <v>176</v>
      </c>
      <c r="K737" s="158" t="s">
        <v>176</v>
      </c>
      <c r="L737" s="167">
        <v>76322112</v>
      </c>
      <c r="M737" s="158" t="s">
        <v>176</v>
      </c>
      <c r="N737" s="175" t="s">
        <v>1422</v>
      </c>
      <c r="O737" s="167" t="s">
        <v>675</v>
      </c>
      <c r="P737" s="160"/>
      <c r="R737" s="161">
        <f t="shared" si="272"/>
        <v>0</v>
      </c>
      <c r="T737" s="160"/>
      <c r="V737" s="161">
        <f t="shared" si="273"/>
        <v>0</v>
      </c>
    </row>
    <row r="738" spans="1:22" hidden="1">
      <c r="A738" s="153">
        <v>728</v>
      </c>
      <c r="B738" s="153">
        <f t="shared" si="262"/>
        <v>8</v>
      </c>
      <c r="C738" s="154">
        <f t="shared" si="263"/>
        <v>76322113</v>
      </c>
      <c r="F738" s="158" t="s">
        <v>176</v>
      </c>
      <c r="G738" s="158" t="s">
        <v>176</v>
      </c>
      <c r="H738" s="158" t="s">
        <v>176</v>
      </c>
      <c r="I738" s="158" t="s">
        <v>176</v>
      </c>
      <c r="J738" s="158" t="s">
        <v>176</v>
      </c>
      <c r="K738" s="158" t="s">
        <v>176</v>
      </c>
      <c r="L738" s="167">
        <v>76322113</v>
      </c>
      <c r="M738" s="158" t="s">
        <v>176</v>
      </c>
      <c r="N738" s="175" t="s">
        <v>1422</v>
      </c>
      <c r="O738" s="167" t="s">
        <v>676</v>
      </c>
      <c r="P738" s="160"/>
      <c r="R738" s="161">
        <f t="shared" si="272"/>
        <v>0</v>
      </c>
      <c r="T738" s="160"/>
      <c r="V738" s="161">
        <f t="shared" si="273"/>
        <v>0</v>
      </c>
    </row>
    <row r="739" spans="1:22" hidden="1">
      <c r="A739" s="153">
        <v>729</v>
      </c>
      <c r="B739" s="153">
        <f t="shared" si="262"/>
        <v>8</v>
      </c>
      <c r="C739" s="154">
        <f t="shared" si="263"/>
        <v>76322118</v>
      </c>
      <c r="F739" s="158" t="s">
        <v>176</v>
      </c>
      <c r="G739" s="158" t="s">
        <v>176</v>
      </c>
      <c r="H739" s="158" t="s">
        <v>176</v>
      </c>
      <c r="I739" s="158" t="s">
        <v>176</v>
      </c>
      <c r="J739" s="158" t="s">
        <v>176</v>
      </c>
      <c r="K739" s="158" t="s">
        <v>176</v>
      </c>
      <c r="L739" s="167">
        <v>76322118</v>
      </c>
      <c r="M739" s="158" t="s">
        <v>176</v>
      </c>
      <c r="N739" s="175" t="s">
        <v>1422</v>
      </c>
      <c r="O739" s="167" t="s">
        <v>677</v>
      </c>
      <c r="P739" s="160"/>
      <c r="R739" s="161">
        <f t="shared" si="272"/>
        <v>0</v>
      </c>
      <c r="T739" s="160"/>
      <c r="V739" s="161">
        <f t="shared" si="273"/>
        <v>0</v>
      </c>
    </row>
    <row r="740" spans="1:22" hidden="1">
      <c r="A740" s="153">
        <v>730</v>
      </c>
      <c r="B740" s="153">
        <f t="shared" si="262"/>
        <v>7</v>
      </c>
      <c r="C740" s="154">
        <f t="shared" si="263"/>
        <v>7632212</v>
      </c>
      <c r="F740" s="158" t="s">
        <v>176</v>
      </c>
      <c r="G740" s="158" t="s">
        <v>176</v>
      </c>
      <c r="H740" s="158" t="s">
        <v>176</v>
      </c>
      <c r="I740" s="158" t="s">
        <v>176</v>
      </c>
      <c r="J740" s="158" t="s">
        <v>176</v>
      </c>
      <c r="K740" s="166">
        <v>7632212</v>
      </c>
      <c r="L740" s="158" t="s">
        <v>176</v>
      </c>
      <c r="M740" s="158" t="s">
        <v>176</v>
      </c>
      <c r="N740" s="175"/>
      <c r="O740" s="166" t="s">
        <v>952</v>
      </c>
      <c r="P740" s="160"/>
      <c r="R740" s="161">
        <f>P740</f>
        <v>0</v>
      </c>
      <c r="T740" s="160"/>
      <c r="V740" s="161">
        <f>T740</f>
        <v>0</v>
      </c>
    </row>
    <row r="741" spans="1:22" hidden="1">
      <c r="A741" s="153">
        <v>731</v>
      </c>
      <c r="B741" s="153">
        <f t="shared" si="262"/>
        <v>7</v>
      </c>
      <c r="C741" s="154">
        <f t="shared" si="263"/>
        <v>7632213</v>
      </c>
      <c r="F741" s="158" t="s">
        <v>176</v>
      </c>
      <c r="G741" s="158" t="s">
        <v>176</v>
      </c>
      <c r="H741" s="158" t="s">
        <v>176</v>
      </c>
      <c r="I741" s="158" t="s">
        <v>176</v>
      </c>
      <c r="J741" s="158" t="s">
        <v>176</v>
      </c>
      <c r="K741" s="166">
        <v>7632213</v>
      </c>
      <c r="L741" s="158" t="s">
        <v>176</v>
      </c>
      <c r="M741" s="158" t="s">
        <v>176</v>
      </c>
      <c r="N741" s="175"/>
      <c r="O741" s="166" t="s">
        <v>415</v>
      </c>
      <c r="P741" s="160"/>
      <c r="R741" s="161">
        <f>P741</f>
        <v>0</v>
      </c>
      <c r="T741" s="160"/>
      <c r="V741" s="161">
        <f>T741</f>
        <v>0</v>
      </c>
    </row>
    <row r="742" spans="1:22" hidden="1">
      <c r="A742" s="153">
        <v>732</v>
      </c>
      <c r="B742" s="153">
        <f t="shared" si="262"/>
        <v>7</v>
      </c>
      <c r="C742" s="154">
        <f t="shared" si="263"/>
        <v>7632214</v>
      </c>
      <c r="F742" s="158" t="s">
        <v>176</v>
      </c>
      <c r="G742" s="158" t="s">
        <v>176</v>
      </c>
      <c r="H742" s="158" t="s">
        <v>176</v>
      </c>
      <c r="I742" s="158" t="s">
        <v>176</v>
      </c>
      <c r="J742" s="158" t="s">
        <v>176</v>
      </c>
      <c r="K742" s="166">
        <v>7632214</v>
      </c>
      <c r="L742" s="158" t="s">
        <v>176</v>
      </c>
      <c r="M742" s="158" t="s">
        <v>176</v>
      </c>
      <c r="N742" s="175"/>
      <c r="O742" s="166" t="s">
        <v>416</v>
      </c>
      <c r="P742" s="160"/>
      <c r="R742" s="161">
        <f>P742-R743-R744-R745-R746-R747-R748-R749</f>
        <v>0</v>
      </c>
      <c r="T742" s="160"/>
      <c r="V742" s="161">
        <f>T742+V743+V744+V745+V746+V747+V748+V749</f>
        <v>0</v>
      </c>
    </row>
    <row r="743" spans="1:22" hidden="1">
      <c r="A743" s="153">
        <v>733</v>
      </c>
      <c r="B743" s="153">
        <f t="shared" si="262"/>
        <v>8</v>
      </c>
      <c r="C743" s="154">
        <f t="shared" si="263"/>
        <v>76322141</v>
      </c>
      <c r="F743" s="158" t="s">
        <v>176</v>
      </c>
      <c r="G743" s="158" t="s">
        <v>176</v>
      </c>
      <c r="H743" s="158" t="s">
        <v>176</v>
      </c>
      <c r="I743" s="158" t="s">
        <v>176</v>
      </c>
      <c r="J743" s="158" t="s">
        <v>176</v>
      </c>
      <c r="K743" s="158" t="s">
        <v>176</v>
      </c>
      <c r="L743" s="167">
        <v>76322141</v>
      </c>
      <c r="M743" s="158" t="s">
        <v>176</v>
      </c>
      <c r="N743" s="175" t="s">
        <v>1422</v>
      </c>
      <c r="O743" s="167" t="s">
        <v>275</v>
      </c>
      <c r="P743" s="160"/>
      <c r="R743" s="161">
        <f t="shared" ref="R743:R749" si="274">P743</f>
        <v>0</v>
      </c>
      <c r="T743" s="160"/>
      <c r="V743" s="161">
        <f t="shared" ref="V743:V749" si="275">T743</f>
        <v>0</v>
      </c>
    </row>
    <row r="744" spans="1:22" hidden="1">
      <c r="A744" s="153">
        <v>734</v>
      </c>
      <c r="B744" s="153">
        <f t="shared" si="262"/>
        <v>8</v>
      </c>
      <c r="C744" s="154">
        <f t="shared" si="263"/>
        <v>76322142</v>
      </c>
      <c r="F744" s="158" t="s">
        <v>176</v>
      </c>
      <c r="G744" s="158" t="s">
        <v>176</v>
      </c>
      <c r="H744" s="158" t="s">
        <v>176</v>
      </c>
      <c r="I744" s="158" t="s">
        <v>176</v>
      </c>
      <c r="J744" s="158" t="s">
        <v>176</v>
      </c>
      <c r="K744" s="158" t="s">
        <v>176</v>
      </c>
      <c r="L744" s="167">
        <v>76322142</v>
      </c>
      <c r="M744" s="158" t="s">
        <v>176</v>
      </c>
      <c r="N744" s="175" t="s">
        <v>1422</v>
      </c>
      <c r="O744" s="167" t="s">
        <v>678</v>
      </c>
      <c r="P744" s="160"/>
      <c r="R744" s="161">
        <f t="shared" si="274"/>
        <v>0</v>
      </c>
      <c r="T744" s="160"/>
      <c r="V744" s="161">
        <f t="shared" si="275"/>
        <v>0</v>
      </c>
    </row>
    <row r="745" spans="1:22" hidden="1">
      <c r="A745" s="153">
        <v>735</v>
      </c>
      <c r="B745" s="153">
        <f t="shared" si="262"/>
        <v>8</v>
      </c>
      <c r="C745" s="154">
        <f t="shared" si="263"/>
        <v>76322143</v>
      </c>
      <c r="F745" s="158" t="s">
        <v>176</v>
      </c>
      <c r="G745" s="158" t="s">
        <v>176</v>
      </c>
      <c r="H745" s="158" t="s">
        <v>176</v>
      </c>
      <c r="I745" s="158" t="s">
        <v>176</v>
      </c>
      <c r="J745" s="158" t="s">
        <v>176</v>
      </c>
      <c r="K745" s="158" t="s">
        <v>176</v>
      </c>
      <c r="L745" s="167">
        <v>76322143</v>
      </c>
      <c r="M745" s="158" t="s">
        <v>176</v>
      </c>
      <c r="N745" s="175" t="s">
        <v>1422</v>
      </c>
      <c r="O745" s="167" t="s">
        <v>276</v>
      </c>
      <c r="P745" s="160"/>
      <c r="R745" s="161">
        <f t="shared" si="274"/>
        <v>0</v>
      </c>
      <c r="T745" s="160"/>
      <c r="V745" s="161">
        <f t="shared" si="275"/>
        <v>0</v>
      </c>
    </row>
    <row r="746" spans="1:22" hidden="1">
      <c r="A746" s="153">
        <v>736</v>
      </c>
      <c r="B746" s="153">
        <f t="shared" si="262"/>
        <v>8</v>
      </c>
      <c r="C746" s="154">
        <f t="shared" si="263"/>
        <v>76322144</v>
      </c>
      <c r="F746" s="158" t="s">
        <v>176</v>
      </c>
      <c r="G746" s="158" t="s">
        <v>176</v>
      </c>
      <c r="H746" s="158" t="s">
        <v>176</v>
      </c>
      <c r="I746" s="158" t="s">
        <v>176</v>
      </c>
      <c r="J746" s="158" t="s">
        <v>176</v>
      </c>
      <c r="K746" s="158" t="s">
        <v>176</v>
      </c>
      <c r="L746" s="167">
        <v>76322144</v>
      </c>
      <c r="M746" s="158" t="s">
        <v>176</v>
      </c>
      <c r="N746" s="175" t="s">
        <v>1422</v>
      </c>
      <c r="O746" s="167" t="s">
        <v>679</v>
      </c>
      <c r="P746" s="160"/>
      <c r="R746" s="161">
        <f t="shared" si="274"/>
        <v>0</v>
      </c>
      <c r="T746" s="160"/>
      <c r="V746" s="161">
        <f t="shared" si="275"/>
        <v>0</v>
      </c>
    </row>
    <row r="747" spans="1:22" hidden="1">
      <c r="A747" s="153">
        <v>737</v>
      </c>
      <c r="B747" s="153">
        <f t="shared" si="262"/>
        <v>8</v>
      </c>
      <c r="C747" s="154">
        <f t="shared" si="263"/>
        <v>76322145</v>
      </c>
      <c r="F747" s="158" t="s">
        <v>176</v>
      </c>
      <c r="G747" s="158" t="s">
        <v>176</v>
      </c>
      <c r="H747" s="158" t="s">
        <v>176</v>
      </c>
      <c r="I747" s="158" t="s">
        <v>176</v>
      </c>
      <c r="J747" s="158" t="s">
        <v>176</v>
      </c>
      <c r="K747" s="158" t="s">
        <v>176</v>
      </c>
      <c r="L747" s="167">
        <v>76322145</v>
      </c>
      <c r="M747" s="158" t="s">
        <v>176</v>
      </c>
      <c r="N747" s="175" t="s">
        <v>1422</v>
      </c>
      <c r="O747" s="167" t="s">
        <v>278</v>
      </c>
      <c r="P747" s="160"/>
      <c r="R747" s="161">
        <f t="shared" si="274"/>
        <v>0</v>
      </c>
      <c r="T747" s="160"/>
      <c r="V747" s="161">
        <f t="shared" si="275"/>
        <v>0</v>
      </c>
    </row>
    <row r="748" spans="1:22" hidden="1">
      <c r="A748" s="153">
        <v>738</v>
      </c>
      <c r="B748" s="153">
        <f t="shared" si="262"/>
        <v>8</v>
      </c>
      <c r="C748" s="154">
        <f t="shared" si="263"/>
        <v>76322146</v>
      </c>
      <c r="F748" s="158" t="s">
        <v>176</v>
      </c>
      <c r="G748" s="158" t="s">
        <v>176</v>
      </c>
      <c r="H748" s="158" t="s">
        <v>176</v>
      </c>
      <c r="I748" s="158" t="s">
        <v>176</v>
      </c>
      <c r="J748" s="158" t="s">
        <v>176</v>
      </c>
      <c r="K748" s="158" t="s">
        <v>176</v>
      </c>
      <c r="L748" s="167">
        <v>76322146</v>
      </c>
      <c r="M748" s="158" t="s">
        <v>176</v>
      </c>
      <c r="N748" s="175" t="s">
        <v>1422</v>
      </c>
      <c r="O748" s="167" t="s">
        <v>680</v>
      </c>
      <c r="P748" s="160"/>
      <c r="R748" s="161">
        <f t="shared" si="274"/>
        <v>0</v>
      </c>
      <c r="T748" s="160"/>
      <c r="V748" s="161">
        <f t="shared" si="275"/>
        <v>0</v>
      </c>
    </row>
    <row r="749" spans="1:22" hidden="1">
      <c r="A749" s="153">
        <v>739</v>
      </c>
      <c r="B749" s="153">
        <f t="shared" si="262"/>
        <v>8</v>
      </c>
      <c r="C749" s="154">
        <f t="shared" si="263"/>
        <v>76322148</v>
      </c>
      <c r="F749" s="158" t="s">
        <v>176</v>
      </c>
      <c r="G749" s="158" t="s">
        <v>176</v>
      </c>
      <c r="H749" s="158" t="s">
        <v>176</v>
      </c>
      <c r="I749" s="158" t="s">
        <v>176</v>
      </c>
      <c r="J749" s="158" t="s">
        <v>176</v>
      </c>
      <c r="K749" s="158" t="s">
        <v>176</v>
      </c>
      <c r="L749" s="167">
        <v>76322148</v>
      </c>
      <c r="M749" s="158" t="s">
        <v>176</v>
      </c>
      <c r="N749" s="175" t="s">
        <v>1422</v>
      </c>
      <c r="O749" s="167" t="s">
        <v>681</v>
      </c>
      <c r="P749" s="160"/>
      <c r="R749" s="161">
        <f t="shared" si="274"/>
        <v>0</v>
      </c>
      <c r="T749" s="160"/>
      <c r="V749" s="161">
        <f t="shared" si="275"/>
        <v>0</v>
      </c>
    </row>
    <row r="750" spans="1:22" hidden="1">
      <c r="A750" s="153">
        <v>740</v>
      </c>
      <c r="B750" s="153">
        <f t="shared" si="262"/>
        <v>7</v>
      </c>
      <c r="C750" s="154">
        <f t="shared" si="263"/>
        <v>7632215</v>
      </c>
      <c r="F750" s="158" t="s">
        <v>176</v>
      </c>
      <c r="G750" s="158" t="s">
        <v>176</v>
      </c>
      <c r="H750" s="158" t="s">
        <v>176</v>
      </c>
      <c r="I750" s="158" t="s">
        <v>176</v>
      </c>
      <c r="J750" s="158" t="s">
        <v>176</v>
      </c>
      <c r="K750" s="166">
        <v>7632215</v>
      </c>
      <c r="L750" s="158" t="s">
        <v>176</v>
      </c>
      <c r="M750" s="158" t="s">
        <v>176</v>
      </c>
      <c r="N750" s="175"/>
      <c r="O750" s="166" t="s">
        <v>417</v>
      </c>
      <c r="P750" s="160"/>
      <c r="R750" s="161">
        <f>P750-R751-R752-R753-R754-R755-R756</f>
        <v>0</v>
      </c>
      <c r="T750" s="160"/>
      <c r="V750" s="161">
        <f>T750+V751+V752+V753+V754+V755+V756</f>
        <v>0</v>
      </c>
    </row>
    <row r="751" spans="1:22" hidden="1">
      <c r="A751" s="153">
        <v>741</v>
      </c>
      <c r="B751" s="153">
        <f t="shared" si="262"/>
        <v>8</v>
      </c>
      <c r="C751" s="154">
        <f t="shared" si="263"/>
        <v>76322151</v>
      </c>
      <c r="F751" s="158" t="s">
        <v>176</v>
      </c>
      <c r="G751" s="158" t="s">
        <v>176</v>
      </c>
      <c r="H751" s="158" t="s">
        <v>176</v>
      </c>
      <c r="I751" s="158" t="s">
        <v>176</v>
      </c>
      <c r="J751" s="158" t="s">
        <v>176</v>
      </c>
      <c r="K751" s="158" t="s">
        <v>176</v>
      </c>
      <c r="L751" s="167">
        <v>76322151</v>
      </c>
      <c r="M751" s="158" t="s">
        <v>176</v>
      </c>
      <c r="N751" s="175" t="s">
        <v>1422</v>
      </c>
      <c r="O751" s="167" t="s">
        <v>682</v>
      </c>
      <c r="P751" s="160"/>
      <c r="R751" s="161">
        <f t="shared" ref="R751:R756" si="276">P751</f>
        <v>0</v>
      </c>
      <c r="T751" s="160"/>
      <c r="V751" s="161">
        <f t="shared" ref="V751:V756" si="277">T751</f>
        <v>0</v>
      </c>
    </row>
    <row r="752" spans="1:22" hidden="1">
      <c r="A752" s="153">
        <v>742</v>
      </c>
      <c r="B752" s="153">
        <f t="shared" si="262"/>
        <v>8</v>
      </c>
      <c r="C752" s="154">
        <f t="shared" si="263"/>
        <v>76322152</v>
      </c>
      <c r="F752" s="158" t="s">
        <v>176</v>
      </c>
      <c r="G752" s="158" t="s">
        <v>176</v>
      </c>
      <c r="H752" s="158" t="s">
        <v>176</v>
      </c>
      <c r="I752" s="158" t="s">
        <v>176</v>
      </c>
      <c r="J752" s="158" t="s">
        <v>176</v>
      </c>
      <c r="K752" s="158" t="s">
        <v>176</v>
      </c>
      <c r="L752" s="167">
        <v>76322152</v>
      </c>
      <c r="M752" s="158" t="s">
        <v>176</v>
      </c>
      <c r="N752" s="175" t="s">
        <v>1422</v>
      </c>
      <c r="O752" s="167" t="s">
        <v>683</v>
      </c>
      <c r="P752" s="160"/>
      <c r="R752" s="161">
        <f t="shared" si="276"/>
        <v>0</v>
      </c>
      <c r="T752" s="160"/>
      <c r="V752" s="161">
        <f t="shared" si="277"/>
        <v>0</v>
      </c>
    </row>
    <row r="753" spans="1:22" hidden="1">
      <c r="A753" s="153">
        <v>743</v>
      </c>
      <c r="B753" s="153">
        <f t="shared" si="262"/>
        <v>8</v>
      </c>
      <c r="C753" s="154">
        <f t="shared" si="263"/>
        <v>76322153</v>
      </c>
      <c r="F753" s="158" t="s">
        <v>176</v>
      </c>
      <c r="G753" s="158" t="s">
        <v>176</v>
      </c>
      <c r="H753" s="158" t="s">
        <v>176</v>
      </c>
      <c r="I753" s="158" t="s">
        <v>176</v>
      </c>
      <c r="J753" s="158" t="s">
        <v>176</v>
      </c>
      <c r="K753" s="158" t="s">
        <v>176</v>
      </c>
      <c r="L753" s="167">
        <v>76322153</v>
      </c>
      <c r="M753" s="158" t="s">
        <v>176</v>
      </c>
      <c r="N753" s="175" t="s">
        <v>1422</v>
      </c>
      <c r="O753" s="167" t="s">
        <v>678</v>
      </c>
      <c r="P753" s="160"/>
      <c r="R753" s="161">
        <f t="shared" si="276"/>
        <v>0</v>
      </c>
      <c r="T753" s="160"/>
      <c r="V753" s="161">
        <f t="shared" si="277"/>
        <v>0</v>
      </c>
    </row>
    <row r="754" spans="1:22" hidden="1">
      <c r="A754" s="153">
        <v>744</v>
      </c>
      <c r="B754" s="153">
        <f t="shared" si="262"/>
        <v>8</v>
      </c>
      <c r="C754" s="154">
        <f t="shared" si="263"/>
        <v>76322154</v>
      </c>
      <c r="F754" s="158" t="s">
        <v>176</v>
      </c>
      <c r="G754" s="158" t="s">
        <v>176</v>
      </c>
      <c r="H754" s="158" t="s">
        <v>176</v>
      </c>
      <c r="I754" s="158" t="s">
        <v>176</v>
      </c>
      <c r="J754" s="158" t="s">
        <v>176</v>
      </c>
      <c r="K754" s="158" t="s">
        <v>176</v>
      </c>
      <c r="L754" s="167">
        <v>76322154</v>
      </c>
      <c r="M754" s="158" t="s">
        <v>176</v>
      </c>
      <c r="N754" s="175" t="s">
        <v>1422</v>
      </c>
      <c r="O754" s="167" t="s">
        <v>276</v>
      </c>
      <c r="P754" s="160"/>
      <c r="R754" s="161">
        <f t="shared" si="276"/>
        <v>0</v>
      </c>
      <c r="T754" s="160"/>
      <c r="V754" s="161">
        <f t="shared" si="277"/>
        <v>0</v>
      </c>
    </row>
    <row r="755" spans="1:22" hidden="1">
      <c r="A755" s="153">
        <v>745</v>
      </c>
      <c r="B755" s="153">
        <f t="shared" si="262"/>
        <v>8</v>
      </c>
      <c r="C755" s="154">
        <f t="shared" si="263"/>
        <v>76322155</v>
      </c>
      <c r="F755" s="158" t="s">
        <v>176</v>
      </c>
      <c r="G755" s="158" t="s">
        <v>176</v>
      </c>
      <c r="H755" s="158" t="s">
        <v>176</v>
      </c>
      <c r="I755" s="158" t="s">
        <v>176</v>
      </c>
      <c r="J755" s="158" t="s">
        <v>176</v>
      </c>
      <c r="K755" s="158" t="s">
        <v>176</v>
      </c>
      <c r="L755" s="167">
        <v>76322155</v>
      </c>
      <c r="M755" s="158" t="s">
        <v>176</v>
      </c>
      <c r="N755" s="175" t="s">
        <v>1422</v>
      </c>
      <c r="O755" s="167" t="s">
        <v>680</v>
      </c>
      <c r="P755" s="160"/>
      <c r="R755" s="161">
        <f t="shared" si="276"/>
        <v>0</v>
      </c>
      <c r="T755" s="160"/>
      <c r="V755" s="161">
        <f t="shared" si="277"/>
        <v>0</v>
      </c>
    </row>
    <row r="756" spans="1:22" hidden="1">
      <c r="A756" s="153">
        <v>746</v>
      </c>
      <c r="B756" s="153">
        <f t="shared" si="262"/>
        <v>8</v>
      </c>
      <c r="C756" s="154">
        <f t="shared" si="263"/>
        <v>76322158</v>
      </c>
      <c r="F756" s="158" t="s">
        <v>176</v>
      </c>
      <c r="G756" s="158" t="s">
        <v>176</v>
      </c>
      <c r="H756" s="158" t="s">
        <v>176</v>
      </c>
      <c r="I756" s="158" t="s">
        <v>176</v>
      </c>
      <c r="J756" s="158" t="s">
        <v>176</v>
      </c>
      <c r="K756" s="158" t="s">
        <v>176</v>
      </c>
      <c r="L756" s="167">
        <v>76322158</v>
      </c>
      <c r="M756" s="158" t="s">
        <v>176</v>
      </c>
      <c r="N756" s="175" t="s">
        <v>1422</v>
      </c>
      <c r="O756" s="167" t="s">
        <v>684</v>
      </c>
      <c r="P756" s="160"/>
      <c r="R756" s="161">
        <f t="shared" si="276"/>
        <v>0</v>
      </c>
      <c r="T756" s="160"/>
      <c r="V756" s="161">
        <f t="shared" si="277"/>
        <v>0</v>
      </c>
    </row>
    <row r="757" spans="1:22" hidden="1">
      <c r="A757" s="153">
        <v>747</v>
      </c>
      <c r="B757" s="153">
        <f t="shared" si="262"/>
        <v>7</v>
      </c>
      <c r="C757" s="154">
        <f t="shared" si="263"/>
        <v>7632218</v>
      </c>
      <c r="F757" s="158" t="s">
        <v>176</v>
      </c>
      <c r="G757" s="158" t="s">
        <v>176</v>
      </c>
      <c r="H757" s="158" t="s">
        <v>176</v>
      </c>
      <c r="I757" s="158" t="s">
        <v>176</v>
      </c>
      <c r="J757" s="158" t="s">
        <v>176</v>
      </c>
      <c r="K757" s="166">
        <v>7632218</v>
      </c>
      <c r="L757" s="158" t="s">
        <v>176</v>
      </c>
      <c r="M757" s="158" t="s">
        <v>176</v>
      </c>
      <c r="N757" s="175"/>
      <c r="O757" s="166" t="s">
        <v>418</v>
      </c>
      <c r="P757" s="160"/>
      <c r="R757" s="161">
        <f>P757</f>
        <v>0</v>
      </c>
      <c r="T757" s="160"/>
      <c r="V757" s="161">
        <f>T757</f>
        <v>0</v>
      </c>
    </row>
    <row r="758" spans="1:22" hidden="1">
      <c r="A758" s="153">
        <v>748</v>
      </c>
      <c r="B758" s="153">
        <f t="shared" si="262"/>
        <v>6</v>
      </c>
      <c r="C758" s="154">
        <f t="shared" si="263"/>
        <v>763222</v>
      </c>
      <c r="F758" s="158" t="s">
        <v>176</v>
      </c>
      <c r="G758" s="158" t="s">
        <v>176</v>
      </c>
      <c r="H758" s="158" t="s">
        <v>176</v>
      </c>
      <c r="I758" s="158" t="s">
        <v>176</v>
      </c>
      <c r="J758" s="165">
        <v>763222</v>
      </c>
      <c r="K758" s="158" t="s">
        <v>176</v>
      </c>
      <c r="L758" s="158" t="s">
        <v>176</v>
      </c>
      <c r="M758" s="158" t="s">
        <v>176</v>
      </c>
      <c r="N758" s="175"/>
      <c r="O758" s="165" t="s">
        <v>322</v>
      </c>
      <c r="P758" s="160"/>
      <c r="R758" s="161">
        <f>P758-R759-R760-R761</f>
        <v>0</v>
      </c>
      <c r="T758" s="160"/>
      <c r="V758" s="161">
        <f>T758+V759+V760+V761</f>
        <v>0</v>
      </c>
    </row>
    <row r="759" spans="1:22" hidden="1">
      <c r="A759" s="153">
        <v>749</v>
      </c>
      <c r="B759" s="153">
        <f t="shared" si="262"/>
        <v>7</v>
      </c>
      <c r="C759" s="154">
        <f t="shared" si="263"/>
        <v>7632221</v>
      </c>
      <c r="F759" s="158" t="s">
        <v>176</v>
      </c>
      <c r="G759" s="158" t="s">
        <v>176</v>
      </c>
      <c r="H759" s="158" t="s">
        <v>176</v>
      </c>
      <c r="I759" s="158" t="s">
        <v>176</v>
      </c>
      <c r="J759" s="158" t="s">
        <v>176</v>
      </c>
      <c r="K759" s="166">
        <v>7632221</v>
      </c>
      <c r="L759" s="158" t="s">
        <v>176</v>
      </c>
      <c r="M759" s="158" t="s">
        <v>176</v>
      </c>
      <c r="N759" s="175" t="s">
        <v>1422</v>
      </c>
      <c r="O759" s="166" t="s">
        <v>685</v>
      </c>
      <c r="P759" s="160"/>
      <c r="R759" s="161">
        <f t="shared" ref="R759:R761" si="278">P759</f>
        <v>0</v>
      </c>
      <c r="T759" s="160"/>
      <c r="V759" s="161">
        <f t="shared" ref="V759:V761" si="279">T759</f>
        <v>0</v>
      </c>
    </row>
    <row r="760" spans="1:22" hidden="1">
      <c r="A760" s="153">
        <v>750</v>
      </c>
      <c r="B760" s="153">
        <f t="shared" si="262"/>
        <v>7</v>
      </c>
      <c r="C760" s="154">
        <f t="shared" si="263"/>
        <v>7632222</v>
      </c>
      <c r="F760" s="158" t="s">
        <v>176</v>
      </c>
      <c r="G760" s="158" t="s">
        <v>176</v>
      </c>
      <c r="H760" s="158" t="s">
        <v>176</v>
      </c>
      <c r="I760" s="158" t="s">
        <v>176</v>
      </c>
      <c r="J760" s="158" t="s">
        <v>176</v>
      </c>
      <c r="K760" s="166">
        <v>7632222</v>
      </c>
      <c r="L760" s="158" t="s">
        <v>176</v>
      </c>
      <c r="M760" s="158" t="s">
        <v>176</v>
      </c>
      <c r="N760" s="175" t="s">
        <v>1422</v>
      </c>
      <c r="O760" s="166" t="s">
        <v>686</v>
      </c>
      <c r="P760" s="160"/>
      <c r="R760" s="161">
        <f t="shared" si="278"/>
        <v>0</v>
      </c>
      <c r="T760" s="160"/>
      <c r="V760" s="161">
        <f t="shared" si="279"/>
        <v>0</v>
      </c>
    </row>
    <row r="761" spans="1:22" hidden="1">
      <c r="A761" s="153">
        <v>751</v>
      </c>
      <c r="B761" s="153">
        <f t="shared" si="262"/>
        <v>7</v>
      </c>
      <c r="C761" s="154">
        <f t="shared" si="263"/>
        <v>7632228</v>
      </c>
      <c r="F761" s="158" t="s">
        <v>176</v>
      </c>
      <c r="G761" s="158" t="s">
        <v>176</v>
      </c>
      <c r="H761" s="158" t="s">
        <v>176</v>
      </c>
      <c r="I761" s="158" t="s">
        <v>176</v>
      </c>
      <c r="J761" s="158" t="s">
        <v>176</v>
      </c>
      <c r="K761" s="166">
        <v>7632228</v>
      </c>
      <c r="L761" s="158" t="s">
        <v>176</v>
      </c>
      <c r="M761" s="158" t="s">
        <v>176</v>
      </c>
      <c r="N761" s="175" t="s">
        <v>1422</v>
      </c>
      <c r="O761" s="166" t="s">
        <v>687</v>
      </c>
      <c r="P761" s="160"/>
      <c r="R761" s="161">
        <f t="shared" si="278"/>
        <v>0</v>
      </c>
      <c r="T761" s="160"/>
      <c r="V761" s="161">
        <f t="shared" si="279"/>
        <v>0</v>
      </c>
    </row>
    <row r="762" spans="1:22" hidden="1">
      <c r="A762" s="153">
        <v>752</v>
      </c>
      <c r="B762" s="153">
        <f t="shared" si="262"/>
        <v>5</v>
      </c>
      <c r="C762" s="154">
        <f t="shared" si="263"/>
        <v>76323</v>
      </c>
      <c r="F762" s="158" t="s">
        <v>176</v>
      </c>
      <c r="G762" s="158" t="s">
        <v>176</v>
      </c>
      <c r="H762" s="158" t="s">
        <v>176</v>
      </c>
      <c r="I762" s="163">
        <v>76323</v>
      </c>
      <c r="J762" s="158" t="s">
        <v>176</v>
      </c>
      <c r="K762" s="158" t="s">
        <v>176</v>
      </c>
      <c r="L762" s="158" t="s">
        <v>176</v>
      </c>
      <c r="M762" s="158" t="s">
        <v>176</v>
      </c>
      <c r="N762" s="175"/>
      <c r="O762" s="163" t="s">
        <v>688</v>
      </c>
      <c r="P762" s="160"/>
      <c r="R762" s="161">
        <f>P762-SUM(R763:R784)</f>
        <v>0</v>
      </c>
      <c r="T762" s="160"/>
      <c r="V762" s="161">
        <f>T762+V763+V764+V776+V777+V781+V782+V783+V784</f>
        <v>0</v>
      </c>
    </row>
    <row r="763" spans="1:22" hidden="1">
      <c r="A763" s="153">
        <v>753</v>
      </c>
      <c r="B763" s="153">
        <f t="shared" si="262"/>
        <v>6</v>
      </c>
      <c r="C763" s="154">
        <f t="shared" si="263"/>
        <v>763231</v>
      </c>
      <c r="F763" s="158" t="s">
        <v>176</v>
      </c>
      <c r="G763" s="158" t="s">
        <v>176</v>
      </c>
      <c r="H763" s="158" t="s">
        <v>176</v>
      </c>
      <c r="I763" s="158" t="s">
        <v>176</v>
      </c>
      <c r="J763" s="165">
        <v>763231</v>
      </c>
      <c r="K763" s="158" t="s">
        <v>176</v>
      </c>
      <c r="L763" s="158" t="s">
        <v>176</v>
      </c>
      <c r="M763" s="158" t="s">
        <v>176</v>
      </c>
      <c r="N763" s="175"/>
      <c r="O763" s="165" t="s">
        <v>689</v>
      </c>
      <c r="P763" s="160"/>
      <c r="R763" s="161">
        <f>P763</f>
        <v>0</v>
      </c>
      <c r="T763" s="160"/>
      <c r="V763" s="161">
        <f>T763</f>
        <v>0</v>
      </c>
    </row>
    <row r="764" spans="1:22" hidden="1">
      <c r="A764" s="153">
        <v>754</v>
      </c>
      <c r="B764" s="153">
        <f t="shared" si="262"/>
        <v>6</v>
      </c>
      <c r="C764" s="154">
        <f t="shared" si="263"/>
        <v>763232</v>
      </c>
      <c r="F764" s="158" t="s">
        <v>176</v>
      </c>
      <c r="G764" s="158" t="s">
        <v>176</v>
      </c>
      <c r="H764" s="158" t="s">
        <v>176</v>
      </c>
      <c r="I764" s="158" t="s">
        <v>176</v>
      </c>
      <c r="J764" s="165">
        <v>763232</v>
      </c>
      <c r="K764" s="158" t="s">
        <v>176</v>
      </c>
      <c r="L764" s="158" t="s">
        <v>176</v>
      </c>
      <c r="M764" s="158" t="s">
        <v>176</v>
      </c>
      <c r="N764" s="175"/>
      <c r="O764" s="165" t="s">
        <v>424</v>
      </c>
      <c r="P764" s="160"/>
      <c r="R764" s="161">
        <f>P764-R765-R766-R767-R768-R769-R770-R771-R772-R773-R774-R775</f>
        <v>0</v>
      </c>
      <c r="T764" s="160"/>
      <c r="V764" s="161">
        <f>T764+V765+V771+V775</f>
        <v>0</v>
      </c>
    </row>
    <row r="765" spans="1:22" hidden="1">
      <c r="A765" s="153">
        <v>755</v>
      </c>
      <c r="B765" s="153">
        <f t="shared" si="262"/>
        <v>7</v>
      </c>
      <c r="C765" s="154">
        <f t="shared" si="263"/>
        <v>7632321</v>
      </c>
      <c r="F765" s="158" t="s">
        <v>176</v>
      </c>
      <c r="G765" s="158" t="s">
        <v>176</v>
      </c>
      <c r="H765" s="158" t="s">
        <v>176</v>
      </c>
      <c r="I765" s="158" t="s">
        <v>176</v>
      </c>
      <c r="J765" s="158" t="s">
        <v>176</v>
      </c>
      <c r="K765" s="166">
        <v>7632321</v>
      </c>
      <c r="L765" s="158" t="s">
        <v>176</v>
      </c>
      <c r="M765" s="158" t="s">
        <v>176</v>
      </c>
      <c r="N765" s="175"/>
      <c r="O765" s="166" t="s">
        <v>690</v>
      </c>
      <c r="P765" s="160"/>
      <c r="R765" s="161">
        <f>P765-R766-R767-R768-R769-R770</f>
        <v>0</v>
      </c>
      <c r="T765" s="160"/>
      <c r="V765" s="161">
        <f>T765+V766+V767+V768+V769+V770</f>
        <v>0</v>
      </c>
    </row>
    <row r="766" spans="1:22" hidden="1">
      <c r="A766" s="153">
        <v>756</v>
      </c>
      <c r="B766" s="153">
        <f t="shared" si="262"/>
        <v>8</v>
      </c>
      <c r="C766" s="154">
        <f t="shared" si="263"/>
        <v>76323211</v>
      </c>
      <c r="F766" s="158" t="s">
        <v>176</v>
      </c>
      <c r="G766" s="158" t="s">
        <v>176</v>
      </c>
      <c r="H766" s="158" t="s">
        <v>176</v>
      </c>
      <c r="I766" s="158" t="s">
        <v>176</v>
      </c>
      <c r="J766" s="158" t="s">
        <v>176</v>
      </c>
      <c r="K766" s="158" t="s">
        <v>176</v>
      </c>
      <c r="L766" s="167">
        <v>76323211</v>
      </c>
      <c r="M766" s="158" t="s">
        <v>176</v>
      </c>
      <c r="N766" s="175"/>
      <c r="O766" s="167" t="s">
        <v>691</v>
      </c>
      <c r="P766" s="160"/>
      <c r="R766" s="161">
        <f t="shared" ref="R766:R770" si="280">P766</f>
        <v>0</v>
      </c>
      <c r="T766" s="160"/>
      <c r="V766" s="161">
        <f t="shared" ref="V766:V770" si="281">T766</f>
        <v>0</v>
      </c>
    </row>
    <row r="767" spans="1:22" hidden="1">
      <c r="A767" s="153">
        <v>757</v>
      </c>
      <c r="B767" s="153">
        <f t="shared" si="262"/>
        <v>8</v>
      </c>
      <c r="C767" s="154">
        <f t="shared" si="263"/>
        <v>76323212</v>
      </c>
      <c r="F767" s="158" t="s">
        <v>176</v>
      </c>
      <c r="G767" s="158" t="s">
        <v>176</v>
      </c>
      <c r="H767" s="158" t="s">
        <v>176</v>
      </c>
      <c r="I767" s="158" t="s">
        <v>176</v>
      </c>
      <c r="J767" s="158" t="s">
        <v>176</v>
      </c>
      <c r="K767" s="158" t="s">
        <v>176</v>
      </c>
      <c r="L767" s="167">
        <v>76323212</v>
      </c>
      <c r="M767" s="158" t="s">
        <v>176</v>
      </c>
      <c r="N767" s="175"/>
      <c r="O767" s="167" t="s">
        <v>692</v>
      </c>
      <c r="P767" s="160"/>
      <c r="R767" s="161">
        <f t="shared" si="280"/>
        <v>0</v>
      </c>
      <c r="T767" s="160"/>
      <c r="V767" s="161">
        <f t="shared" si="281"/>
        <v>0</v>
      </c>
    </row>
    <row r="768" spans="1:22" hidden="1">
      <c r="A768" s="153">
        <v>758</v>
      </c>
      <c r="B768" s="153">
        <f t="shared" si="262"/>
        <v>8</v>
      </c>
      <c r="C768" s="154">
        <f t="shared" si="263"/>
        <v>76323213</v>
      </c>
      <c r="F768" s="158" t="s">
        <v>176</v>
      </c>
      <c r="G768" s="158" t="s">
        <v>176</v>
      </c>
      <c r="H768" s="158" t="s">
        <v>176</v>
      </c>
      <c r="I768" s="158" t="s">
        <v>176</v>
      </c>
      <c r="J768" s="158" t="s">
        <v>176</v>
      </c>
      <c r="K768" s="158" t="s">
        <v>176</v>
      </c>
      <c r="L768" s="167">
        <v>76323213</v>
      </c>
      <c r="M768" s="158" t="s">
        <v>176</v>
      </c>
      <c r="N768" s="175"/>
      <c r="O768" s="167" t="s">
        <v>693</v>
      </c>
      <c r="P768" s="160"/>
      <c r="R768" s="161">
        <f t="shared" si="280"/>
        <v>0</v>
      </c>
      <c r="T768" s="160"/>
      <c r="V768" s="161">
        <f t="shared" si="281"/>
        <v>0</v>
      </c>
    </row>
    <row r="769" spans="1:22" hidden="1">
      <c r="A769" s="153">
        <v>759</v>
      </c>
      <c r="B769" s="153">
        <f t="shared" si="262"/>
        <v>8</v>
      </c>
      <c r="C769" s="154">
        <f t="shared" si="263"/>
        <v>76323214</v>
      </c>
      <c r="F769" s="158" t="s">
        <v>176</v>
      </c>
      <c r="G769" s="158" t="s">
        <v>176</v>
      </c>
      <c r="H769" s="158" t="s">
        <v>176</v>
      </c>
      <c r="I769" s="158" t="s">
        <v>176</v>
      </c>
      <c r="J769" s="158" t="s">
        <v>176</v>
      </c>
      <c r="K769" s="158" t="s">
        <v>176</v>
      </c>
      <c r="L769" s="167">
        <v>76323214</v>
      </c>
      <c r="M769" s="158" t="s">
        <v>176</v>
      </c>
      <c r="N769" s="175"/>
      <c r="O769" s="167" t="s">
        <v>1361</v>
      </c>
      <c r="P769" s="160"/>
      <c r="R769" s="161">
        <f t="shared" si="280"/>
        <v>0</v>
      </c>
      <c r="T769" s="160"/>
      <c r="V769" s="161">
        <f t="shared" si="281"/>
        <v>0</v>
      </c>
    </row>
    <row r="770" spans="1:22" hidden="1">
      <c r="A770" s="153">
        <v>760</v>
      </c>
      <c r="B770" s="153">
        <f t="shared" si="262"/>
        <v>8</v>
      </c>
      <c r="C770" s="154">
        <f t="shared" si="263"/>
        <v>76323218</v>
      </c>
      <c r="F770" s="158" t="s">
        <v>176</v>
      </c>
      <c r="G770" s="158" t="s">
        <v>176</v>
      </c>
      <c r="H770" s="158" t="s">
        <v>176</v>
      </c>
      <c r="I770" s="158" t="s">
        <v>176</v>
      </c>
      <c r="J770" s="158" t="s">
        <v>176</v>
      </c>
      <c r="K770" s="158" t="s">
        <v>176</v>
      </c>
      <c r="L770" s="167">
        <v>76323218</v>
      </c>
      <c r="M770" s="158" t="s">
        <v>176</v>
      </c>
      <c r="N770" s="175"/>
      <c r="O770" s="167" t="s">
        <v>695</v>
      </c>
      <c r="P770" s="160"/>
      <c r="R770" s="161">
        <f t="shared" si="280"/>
        <v>0</v>
      </c>
      <c r="T770" s="160"/>
      <c r="V770" s="161">
        <f t="shared" si="281"/>
        <v>0</v>
      </c>
    </row>
    <row r="771" spans="1:22" hidden="1">
      <c r="A771" s="153">
        <v>761</v>
      </c>
      <c r="B771" s="153">
        <f t="shared" si="262"/>
        <v>7</v>
      </c>
      <c r="C771" s="154">
        <f t="shared" si="263"/>
        <v>7632322</v>
      </c>
      <c r="F771" s="158" t="s">
        <v>176</v>
      </c>
      <c r="G771" s="158" t="s">
        <v>176</v>
      </c>
      <c r="H771" s="158" t="s">
        <v>176</v>
      </c>
      <c r="I771" s="158" t="s">
        <v>176</v>
      </c>
      <c r="J771" s="158" t="s">
        <v>176</v>
      </c>
      <c r="K771" s="166">
        <v>7632322</v>
      </c>
      <c r="L771" s="158" t="s">
        <v>176</v>
      </c>
      <c r="M771" s="158" t="s">
        <v>176</v>
      </c>
      <c r="N771" s="175"/>
      <c r="O771" s="166" t="s">
        <v>696</v>
      </c>
      <c r="P771" s="160"/>
      <c r="R771" s="161">
        <f>P771-R772-R773-R774</f>
        <v>0</v>
      </c>
      <c r="T771" s="160"/>
      <c r="V771" s="161">
        <f>T771+V772+V773+V774</f>
        <v>0</v>
      </c>
    </row>
    <row r="772" spans="1:22" hidden="1">
      <c r="A772" s="153">
        <v>762</v>
      </c>
      <c r="B772" s="153">
        <f t="shared" si="262"/>
        <v>8</v>
      </c>
      <c r="C772" s="154">
        <f t="shared" si="263"/>
        <v>76323221</v>
      </c>
      <c r="F772" s="158" t="s">
        <v>176</v>
      </c>
      <c r="G772" s="158" t="s">
        <v>176</v>
      </c>
      <c r="H772" s="158" t="s">
        <v>176</v>
      </c>
      <c r="I772" s="158" t="s">
        <v>176</v>
      </c>
      <c r="J772" s="158" t="s">
        <v>176</v>
      </c>
      <c r="K772" s="158" t="s">
        <v>176</v>
      </c>
      <c r="L772" s="167">
        <v>76323221</v>
      </c>
      <c r="M772" s="158" t="s">
        <v>176</v>
      </c>
      <c r="N772" s="175"/>
      <c r="O772" s="167" t="s">
        <v>697</v>
      </c>
      <c r="P772" s="160"/>
      <c r="R772" s="161">
        <f t="shared" ref="R772:R774" si="282">P772</f>
        <v>0</v>
      </c>
      <c r="T772" s="160"/>
      <c r="V772" s="161">
        <f t="shared" ref="V772:V774" si="283">T772</f>
        <v>0</v>
      </c>
    </row>
    <row r="773" spans="1:22" hidden="1">
      <c r="A773" s="153">
        <v>763</v>
      </c>
      <c r="B773" s="153">
        <f t="shared" si="262"/>
        <v>8</v>
      </c>
      <c r="C773" s="154">
        <f t="shared" si="263"/>
        <v>76323222</v>
      </c>
      <c r="F773" s="158" t="s">
        <v>176</v>
      </c>
      <c r="G773" s="158" t="s">
        <v>176</v>
      </c>
      <c r="H773" s="158" t="s">
        <v>176</v>
      </c>
      <c r="I773" s="158" t="s">
        <v>176</v>
      </c>
      <c r="J773" s="158" t="s">
        <v>176</v>
      </c>
      <c r="K773" s="158" t="s">
        <v>176</v>
      </c>
      <c r="L773" s="167">
        <v>76323222</v>
      </c>
      <c r="M773" s="158" t="s">
        <v>176</v>
      </c>
      <c r="N773" s="175"/>
      <c r="O773" s="167" t="s">
        <v>698</v>
      </c>
      <c r="P773" s="160"/>
      <c r="R773" s="161">
        <f t="shared" si="282"/>
        <v>0</v>
      </c>
      <c r="T773" s="160"/>
      <c r="V773" s="161">
        <f t="shared" si="283"/>
        <v>0</v>
      </c>
    </row>
    <row r="774" spans="1:22" hidden="1">
      <c r="A774" s="153">
        <v>764</v>
      </c>
      <c r="B774" s="153">
        <f t="shared" si="262"/>
        <v>8</v>
      </c>
      <c r="C774" s="154">
        <f t="shared" si="263"/>
        <v>76323228</v>
      </c>
      <c r="F774" s="158" t="s">
        <v>176</v>
      </c>
      <c r="G774" s="158" t="s">
        <v>176</v>
      </c>
      <c r="H774" s="158" t="s">
        <v>176</v>
      </c>
      <c r="I774" s="158" t="s">
        <v>176</v>
      </c>
      <c r="J774" s="158" t="s">
        <v>176</v>
      </c>
      <c r="K774" s="158" t="s">
        <v>176</v>
      </c>
      <c r="L774" s="167">
        <v>76323228</v>
      </c>
      <c r="M774" s="158" t="s">
        <v>176</v>
      </c>
      <c r="N774" s="175"/>
      <c r="O774" s="167" t="s">
        <v>699</v>
      </c>
      <c r="P774" s="160"/>
      <c r="R774" s="161">
        <f t="shared" si="282"/>
        <v>0</v>
      </c>
      <c r="T774" s="160"/>
      <c r="V774" s="161">
        <f t="shared" si="283"/>
        <v>0</v>
      </c>
    </row>
    <row r="775" spans="1:22" hidden="1">
      <c r="A775" s="153">
        <v>765</v>
      </c>
      <c r="B775" s="153">
        <f t="shared" si="262"/>
        <v>7</v>
      </c>
      <c r="C775" s="154">
        <f t="shared" si="263"/>
        <v>7632328</v>
      </c>
      <c r="F775" s="158" t="s">
        <v>176</v>
      </c>
      <c r="G775" s="158" t="s">
        <v>176</v>
      </c>
      <c r="H775" s="158" t="s">
        <v>176</v>
      </c>
      <c r="I775" s="158" t="s">
        <v>176</v>
      </c>
      <c r="J775" s="158" t="s">
        <v>176</v>
      </c>
      <c r="K775" s="166">
        <v>7632328</v>
      </c>
      <c r="L775" s="158" t="s">
        <v>176</v>
      </c>
      <c r="M775" s="158" t="s">
        <v>176</v>
      </c>
      <c r="N775" s="175"/>
      <c r="O775" s="166" t="s">
        <v>700</v>
      </c>
      <c r="P775" s="160"/>
      <c r="R775" s="161">
        <f>P775</f>
        <v>0</v>
      </c>
      <c r="T775" s="160"/>
      <c r="V775" s="161">
        <f>T775</f>
        <v>0</v>
      </c>
    </row>
    <row r="776" spans="1:22" hidden="1">
      <c r="A776" s="153">
        <v>766</v>
      </c>
      <c r="B776" s="153">
        <f t="shared" si="262"/>
        <v>6</v>
      </c>
      <c r="C776" s="154">
        <f t="shared" si="263"/>
        <v>763233</v>
      </c>
      <c r="F776" s="158" t="s">
        <v>176</v>
      </c>
      <c r="G776" s="158" t="s">
        <v>176</v>
      </c>
      <c r="H776" s="158" t="s">
        <v>176</v>
      </c>
      <c r="I776" s="158" t="s">
        <v>176</v>
      </c>
      <c r="J776" s="165">
        <v>763233</v>
      </c>
      <c r="K776" s="158" t="s">
        <v>176</v>
      </c>
      <c r="L776" s="158" t="s">
        <v>176</v>
      </c>
      <c r="M776" s="158" t="s">
        <v>176</v>
      </c>
      <c r="N776" s="175"/>
      <c r="O776" s="165" t="s">
        <v>324</v>
      </c>
      <c r="P776" s="160"/>
      <c r="R776" s="161">
        <f>P776</f>
        <v>0</v>
      </c>
      <c r="T776" s="160"/>
      <c r="V776" s="161">
        <f>T776</f>
        <v>0</v>
      </c>
    </row>
    <row r="777" spans="1:22" hidden="1">
      <c r="A777" s="153">
        <v>767</v>
      </c>
      <c r="B777" s="153">
        <f t="shared" si="262"/>
        <v>6</v>
      </c>
      <c r="C777" s="154">
        <f t="shared" si="263"/>
        <v>763234</v>
      </c>
      <c r="F777" s="158" t="s">
        <v>176</v>
      </c>
      <c r="G777" s="158" t="s">
        <v>176</v>
      </c>
      <c r="H777" s="158" t="s">
        <v>176</v>
      </c>
      <c r="I777" s="158" t="s">
        <v>176</v>
      </c>
      <c r="J777" s="165">
        <v>763234</v>
      </c>
      <c r="K777" s="158" t="s">
        <v>176</v>
      </c>
      <c r="L777" s="158" t="s">
        <v>176</v>
      </c>
      <c r="M777" s="158" t="s">
        <v>176</v>
      </c>
      <c r="N777" s="175"/>
      <c r="O777" s="165" t="s">
        <v>325</v>
      </c>
      <c r="P777" s="160"/>
      <c r="R777" s="161">
        <f>P777-R778-R779-R780</f>
        <v>0</v>
      </c>
      <c r="T777" s="160"/>
      <c r="V777" s="161">
        <f>T777+V778+V779+V780</f>
        <v>0</v>
      </c>
    </row>
    <row r="778" spans="1:22" hidden="1">
      <c r="A778" s="153">
        <v>768</v>
      </c>
      <c r="B778" s="153">
        <f t="shared" si="262"/>
        <v>7</v>
      </c>
      <c r="C778" s="154">
        <f t="shared" si="263"/>
        <v>7632341</v>
      </c>
      <c r="F778" s="158" t="s">
        <v>176</v>
      </c>
      <c r="G778" s="158" t="s">
        <v>176</v>
      </c>
      <c r="H778" s="158" t="s">
        <v>176</v>
      </c>
      <c r="I778" s="158" t="s">
        <v>176</v>
      </c>
      <c r="J778" s="158" t="s">
        <v>176</v>
      </c>
      <c r="K778" s="166">
        <v>7632341</v>
      </c>
      <c r="L778" s="158" t="s">
        <v>176</v>
      </c>
      <c r="M778" s="158" t="s">
        <v>176</v>
      </c>
      <c r="N778" s="175" t="s">
        <v>1422</v>
      </c>
      <c r="O778" s="166" t="s">
        <v>325</v>
      </c>
      <c r="P778" s="160"/>
      <c r="R778" s="161">
        <f t="shared" ref="R778:R780" si="284">P778</f>
        <v>0</v>
      </c>
      <c r="T778" s="160"/>
      <c r="V778" s="161">
        <f t="shared" ref="V778:V780" si="285">T778</f>
        <v>0</v>
      </c>
    </row>
    <row r="779" spans="1:22" hidden="1">
      <c r="A779" s="153">
        <v>769</v>
      </c>
      <c r="B779" s="153">
        <f t="shared" ref="B779:B839" si="286">LEN(C779)</f>
        <v>7</v>
      </c>
      <c r="C779" s="154">
        <f t="shared" ref="C779:C839" si="287">MAX(F779:M779)</f>
        <v>7632342</v>
      </c>
      <c r="F779" s="158" t="s">
        <v>176</v>
      </c>
      <c r="G779" s="158" t="s">
        <v>176</v>
      </c>
      <c r="H779" s="158" t="s">
        <v>176</v>
      </c>
      <c r="I779" s="158" t="s">
        <v>176</v>
      </c>
      <c r="J779" s="158" t="s">
        <v>176</v>
      </c>
      <c r="K779" s="166">
        <v>7632342</v>
      </c>
      <c r="L779" s="158" t="s">
        <v>176</v>
      </c>
      <c r="M779" s="158" t="s">
        <v>176</v>
      </c>
      <c r="N779" s="175" t="s">
        <v>1422</v>
      </c>
      <c r="O779" s="166" t="s">
        <v>1244</v>
      </c>
      <c r="P779" s="160"/>
      <c r="R779" s="161">
        <f t="shared" si="284"/>
        <v>0</v>
      </c>
      <c r="T779" s="160"/>
      <c r="V779" s="161">
        <f t="shared" si="285"/>
        <v>0</v>
      </c>
    </row>
    <row r="780" spans="1:22" hidden="1">
      <c r="A780" s="153">
        <v>770</v>
      </c>
      <c r="B780" s="153">
        <f t="shared" si="286"/>
        <v>7</v>
      </c>
      <c r="C780" s="154">
        <f t="shared" si="287"/>
        <v>7632348</v>
      </c>
      <c r="F780" s="158" t="s">
        <v>176</v>
      </c>
      <c r="G780" s="158" t="s">
        <v>176</v>
      </c>
      <c r="H780" s="158" t="s">
        <v>176</v>
      </c>
      <c r="I780" s="158" t="s">
        <v>176</v>
      </c>
      <c r="J780" s="158" t="s">
        <v>176</v>
      </c>
      <c r="K780" s="166">
        <v>7632348</v>
      </c>
      <c r="L780" s="158" t="s">
        <v>176</v>
      </c>
      <c r="M780" s="158" t="s">
        <v>176</v>
      </c>
      <c r="N780" s="175" t="s">
        <v>1422</v>
      </c>
      <c r="O780" s="166" t="s">
        <v>702</v>
      </c>
      <c r="P780" s="160"/>
      <c r="R780" s="161">
        <f t="shared" si="284"/>
        <v>0</v>
      </c>
      <c r="T780" s="160"/>
      <c r="V780" s="161">
        <f t="shared" si="285"/>
        <v>0</v>
      </c>
    </row>
    <row r="781" spans="1:22" hidden="1">
      <c r="A781" s="153">
        <v>771</v>
      </c>
      <c r="B781" s="153">
        <f t="shared" si="286"/>
        <v>6</v>
      </c>
      <c r="C781" s="154">
        <f t="shared" si="287"/>
        <v>763235</v>
      </c>
      <c r="F781" s="158" t="s">
        <v>176</v>
      </c>
      <c r="G781" s="158" t="s">
        <v>176</v>
      </c>
      <c r="H781" s="158" t="s">
        <v>176</v>
      </c>
      <c r="I781" s="158" t="s">
        <v>176</v>
      </c>
      <c r="J781" s="165">
        <v>763235</v>
      </c>
      <c r="K781" s="158" t="s">
        <v>176</v>
      </c>
      <c r="L781" s="158" t="s">
        <v>176</v>
      </c>
      <c r="M781" s="158" t="s">
        <v>176</v>
      </c>
      <c r="N781" s="175"/>
      <c r="O781" s="165" t="s">
        <v>703</v>
      </c>
      <c r="P781" s="160"/>
      <c r="R781" s="161">
        <f>P781</f>
        <v>0</v>
      </c>
      <c r="T781" s="160"/>
      <c r="V781" s="161">
        <f>T781</f>
        <v>0</v>
      </c>
    </row>
    <row r="782" spans="1:22" hidden="1">
      <c r="A782" s="153">
        <v>772</v>
      </c>
      <c r="B782" s="153">
        <f t="shared" si="286"/>
        <v>6</v>
      </c>
      <c r="C782" s="154">
        <f t="shared" si="287"/>
        <v>763236</v>
      </c>
      <c r="F782" s="158" t="s">
        <v>176</v>
      </c>
      <c r="G782" s="158" t="s">
        <v>176</v>
      </c>
      <c r="H782" s="158" t="s">
        <v>176</v>
      </c>
      <c r="I782" s="158" t="s">
        <v>176</v>
      </c>
      <c r="J782" s="165">
        <v>763236</v>
      </c>
      <c r="K782" s="158" t="s">
        <v>176</v>
      </c>
      <c r="L782" s="158" t="s">
        <v>176</v>
      </c>
      <c r="M782" s="158" t="s">
        <v>176</v>
      </c>
      <c r="N782" s="175"/>
      <c r="O782" s="165" t="s">
        <v>704</v>
      </c>
      <c r="P782" s="160"/>
      <c r="R782" s="161">
        <f t="shared" ref="R782:R784" si="288">P782</f>
        <v>0</v>
      </c>
      <c r="T782" s="160"/>
      <c r="V782" s="161">
        <f t="shared" ref="V782:V784" si="289">T782</f>
        <v>0</v>
      </c>
    </row>
    <row r="783" spans="1:22" hidden="1">
      <c r="A783" s="153">
        <v>773</v>
      </c>
      <c r="B783" s="153">
        <f t="shared" si="286"/>
        <v>6</v>
      </c>
      <c r="C783" s="154">
        <f t="shared" si="287"/>
        <v>763237</v>
      </c>
      <c r="F783" s="158" t="s">
        <v>176</v>
      </c>
      <c r="G783" s="158" t="s">
        <v>176</v>
      </c>
      <c r="H783" s="158" t="s">
        <v>176</v>
      </c>
      <c r="I783" s="158" t="s">
        <v>176</v>
      </c>
      <c r="J783" s="165">
        <v>763237</v>
      </c>
      <c r="K783" s="158" t="s">
        <v>176</v>
      </c>
      <c r="L783" s="158" t="s">
        <v>176</v>
      </c>
      <c r="M783" s="158" t="s">
        <v>176</v>
      </c>
      <c r="N783" s="175"/>
      <c r="O783" s="165" t="s">
        <v>232</v>
      </c>
      <c r="P783" s="160"/>
      <c r="R783" s="161">
        <f t="shared" si="288"/>
        <v>0</v>
      </c>
      <c r="T783" s="160"/>
      <c r="V783" s="161">
        <f t="shared" si="289"/>
        <v>0</v>
      </c>
    </row>
    <row r="784" spans="1:22" hidden="1">
      <c r="A784" s="153">
        <v>774</v>
      </c>
      <c r="B784" s="153">
        <f t="shared" si="286"/>
        <v>6</v>
      </c>
      <c r="C784" s="154">
        <f t="shared" si="287"/>
        <v>763238</v>
      </c>
      <c r="F784" s="158" t="s">
        <v>176</v>
      </c>
      <c r="G784" s="158" t="s">
        <v>176</v>
      </c>
      <c r="H784" s="158" t="s">
        <v>176</v>
      </c>
      <c r="I784" s="158" t="s">
        <v>176</v>
      </c>
      <c r="J784" s="165">
        <v>763238</v>
      </c>
      <c r="K784" s="158" t="s">
        <v>176</v>
      </c>
      <c r="L784" s="158" t="s">
        <v>176</v>
      </c>
      <c r="M784" s="158" t="s">
        <v>176</v>
      </c>
      <c r="N784" s="175"/>
      <c r="O784" s="165" t="s">
        <v>329</v>
      </c>
      <c r="P784" s="160"/>
      <c r="R784" s="161">
        <f t="shared" si="288"/>
        <v>0</v>
      </c>
      <c r="T784" s="160"/>
      <c r="V784" s="161">
        <f t="shared" si="289"/>
        <v>0</v>
      </c>
    </row>
    <row r="785" spans="1:22" hidden="1">
      <c r="A785" s="153">
        <v>775</v>
      </c>
      <c r="B785" s="153">
        <f t="shared" si="286"/>
        <v>5</v>
      </c>
      <c r="C785" s="154">
        <f t="shared" si="287"/>
        <v>76324</v>
      </c>
      <c r="F785" s="158" t="s">
        <v>176</v>
      </c>
      <c r="G785" s="158" t="s">
        <v>176</v>
      </c>
      <c r="H785" s="158" t="s">
        <v>176</v>
      </c>
      <c r="I785" s="163">
        <v>76324</v>
      </c>
      <c r="J785" s="158" t="s">
        <v>176</v>
      </c>
      <c r="K785" s="158" t="s">
        <v>176</v>
      </c>
      <c r="L785" s="158" t="s">
        <v>176</v>
      </c>
      <c r="M785" s="158" t="s">
        <v>176</v>
      </c>
      <c r="N785" s="175"/>
      <c r="O785" s="163" t="s">
        <v>705</v>
      </c>
      <c r="P785" s="160"/>
      <c r="R785" s="161">
        <f>P785-R786-R787-R788-R789-R790-R791</f>
        <v>0</v>
      </c>
      <c r="T785" s="160"/>
      <c r="V785" s="161">
        <f>T785+V786+V790+V791</f>
        <v>0</v>
      </c>
    </row>
    <row r="786" spans="1:22" hidden="1">
      <c r="A786" s="153">
        <v>776</v>
      </c>
      <c r="B786" s="153">
        <f t="shared" si="286"/>
        <v>6</v>
      </c>
      <c r="C786" s="154">
        <f t="shared" si="287"/>
        <v>763241</v>
      </c>
      <c r="F786" s="158" t="s">
        <v>176</v>
      </c>
      <c r="G786" s="158" t="s">
        <v>176</v>
      </c>
      <c r="H786" s="158" t="s">
        <v>176</v>
      </c>
      <c r="I786" s="158" t="s">
        <v>176</v>
      </c>
      <c r="J786" s="165">
        <v>763241</v>
      </c>
      <c r="K786" s="158" t="s">
        <v>176</v>
      </c>
      <c r="L786" s="158" t="s">
        <v>176</v>
      </c>
      <c r="M786" s="158" t="s">
        <v>176</v>
      </c>
      <c r="N786" s="175"/>
      <c r="O786" s="165" t="s">
        <v>648</v>
      </c>
      <c r="P786" s="160"/>
      <c r="R786" s="161">
        <f>P786-R787-R788-R789</f>
        <v>0</v>
      </c>
      <c r="T786" s="160"/>
      <c r="V786" s="161">
        <f>T786+V787+V788+V789</f>
        <v>0</v>
      </c>
    </row>
    <row r="787" spans="1:22" hidden="1">
      <c r="A787" s="153">
        <v>777</v>
      </c>
      <c r="B787" s="153">
        <f t="shared" si="286"/>
        <v>7</v>
      </c>
      <c r="C787" s="154">
        <f t="shared" si="287"/>
        <v>7632411</v>
      </c>
      <c r="F787" s="158" t="s">
        <v>176</v>
      </c>
      <c r="G787" s="158" t="s">
        <v>176</v>
      </c>
      <c r="H787" s="158" t="s">
        <v>176</v>
      </c>
      <c r="I787" s="158" t="s">
        <v>176</v>
      </c>
      <c r="J787" s="158" t="s">
        <v>176</v>
      </c>
      <c r="K787" s="166">
        <v>7632411</v>
      </c>
      <c r="L787" s="158" t="s">
        <v>176</v>
      </c>
      <c r="M787" s="158" t="s">
        <v>176</v>
      </c>
      <c r="N787" s="175" t="s">
        <v>1422</v>
      </c>
      <c r="O787" s="166" t="s">
        <v>236</v>
      </c>
      <c r="P787" s="160"/>
      <c r="R787" s="161">
        <f t="shared" ref="R787:R789" si="290">P787</f>
        <v>0</v>
      </c>
      <c r="T787" s="160"/>
      <c r="V787" s="161">
        <f t="shared" ref="V787:V789" si="291">T787</f>
        <v>0</v>
      </c>
    </row>
    <row r="788" spans="1:22" hidden="1">
      <c r="A788" s="153">
        <v>778</v>
      </c>
      <c r="B788" s="153">
        <f t="shared" si="286"/>
        <v>7</v>
      </c>
      <c r="C788" s="154">
        <f t="shared" si="287"/>
        <v>7632412</v>
      </c>
      <c r="F788" s="158" t="s">
        <v>176</v>
      </c>
      <c r="G788" s="158" t="s">
        <v>176</v>
      </c>
      <c r="H788" s="158" t="s">
        <v>176</v>
      </c>
      <c r="I788" s="158" t="s">
        <v>176</v>
      </c>
      <c r="J788" s="158" t="s">
        <v>176</v>
      </c>
      <c r="K788" s="166">
        <v>7632412</v>
      </c>
      <c r="L788" s="158" t="s">
        <v>176</v>
      </c>
      <c r="M788" s="158" t="s">
        <v>176</v>
      </c>
      <c r="N788" s="175" t="s">
        <v>1422</v>
      </c>
      <c r="O788" s="166" t="s">
        <v>649</v>
      </c>
      <c r="P788" s="160"/>
      <c r="R788" s="161">
        <f t="shared" si="290"/>
        <v>0</v>
      </c>
      <c r="T788" s="160"/>
      <c r="V788" s="161">
        <f t="shared" si="291"/>
        <v>0</v>
      </c>
    </row>
    <row r="789" spans="1:22" hidden="1">
      <c r="A789" s="153">
        <v>779</v>
      </c>
      <c r="B789" s="153">
        <f t="shared" si="286"/>
        <v>7</v>
      </c>
      <c r="C789" s="154">
        <f t="shared" si="287"/>
        <v>7632413</v>
      </c>
      <c r="F789" s="158" t="s">
        <v>176</v>
      </c>
      <c r="G789" s="158" t="s">
        <v>176</v>
      </c>
      <c r="H789" s="158" t="s">
        <v>176</v>
      </c>
      <c r="I789" s="158" t="s">
        <v>176</v>
      </c>
      <c r="J789" s="158" t="s">
        <v>176</v>
      </c>
      <c r="K789" s="166">
        <v>7632413</v>
      </c>
      <c r="L789" s="158" t="s">
        <v>176</v>
      </c>
      <c r="M789" s="158" t="s">
        <v>176</v>
      </c>
      <c r="N789" s="175" t="s">
        <v>1422</v>
      </c>
      <c r="O789" s="166" t="s">
        <v>658</v>
      </c>
      <c r="P789" s="160"/>
      <c r="R789" s="161">
        <f t="shared" si="290"/>
        <v>0</v>
      </c>
      <c r="T789" s="160"/>
      <c r="V789" s="161">
        <f t="shared" si="291"/>
        <v>0</v>
      </c>
    </row>
    <row r="790" spans="1:22" hidden="1">
      <c r="A790" s="153">
        <v>780</v>
      </c>
      <c r="B790" s="153">
        <f t="shared" si="286"/>
        <v>6</v>
      </c>
      <c r="C790" s="154">
        <f t="shared" si="287"/>
        <v>763242</v>
      </c>
      <c r="F790" s="158" t="s">
        <v>176</v>
      </c>
      <c r="G790" s="158" t="s">
        <v>176</v>
      </c>
      <c r="H790" s="158" t="s">
        <v>176</v>
      </c>
      <c r="I790" s="158" t="s">
        <v>176</v>
      </c>
      <c r="J790" s="165">
        <v>763242</v>
      </c>
      <c r="K790" s="158" t="s">
        <v>176</v>
      </c>
      <c r="L790" s="158" t="s">
        <v>176</v>
      </c>
      <c r="M790" s="158" t="s">
        <v>176</v>
      </c>
      <c r="N790" s="175"/>
      <c r="O790" s="165" t="s">
        <v>320</v>
      </c>
      <c r="P790" s="160"/>
      <c r="R790" s="161">
        <f>P790</f>
        <v>0</v>
      </c>
      <c r="T790" s="160"/>
      <c r="V790" s="161">
        <f>T790</f>
        <v>0</v>
      </c>
    </row>
    <row r="791" spans="1:22" hidden="1">
      <c r="A791" s="153">
        <v>781</v>
      </c>
      <c r="B791" s="153">
        <f t="shared" si="286"/>
        <v>6</v>
      </c>
      <c r="C791" s="154">
        <f t="shared" si="287"/>
        <v>763248</v>
      </c>
      <c r="F791" s="158" t="s">
        <v>176</v>
      </c>
      <c r="G791" s="158" t="s">
        <v>176</v>
      </c>
      <c r="H791" s="158" t="s">
        <v>176</v>
      </c>
      <c r="I791" s="158" t="s">
        <v>176</v>
      </c>
      <c r="J791" s="165">
        <v>763248</v>
      </c>
      <c r="K791" s="158" t="s">
        <v>176</v>
      </c>
      <c r="L791" s="158" t="s">
        <v>176</v>
      </c>
      <c r="M791" s="158" t="s">
        <v>176</v>
      </c>
      <c r="N791" s="175"/>
      <c r="O791" s="165" t="s">
        <v>688</v>
      </c>
      <c r="P791" s="160"/>
      <c r="R791" s="161">
        <f>P791</f>
        <v>0</v>
      </c>
      <c r="T791" s="160"/>
      <c r="V791" s="161">
        <f>T791</f>
        <v>0</v>
      </c>
    </row>
    <row r="792" spans="1:22" hidden="1">
      <c r="A792" s="153">
        <v>782</v>
      </c>
      <c r="B792" s="153">
        <f t="shared" si="286"/>
        <v>3</v>
      </c>
      <c r="C792" s="154">
        <f t="shared" si="287"/>
        <v>764</v>
      </c>
      <c r="F792" s="158" t="s">
        <v>176</v>
      </c>
      <c r="G792" s="159">
        <v>764</v>
      </c>
      <c r="H792" s="158" t="s">
        <v>176</v>
      </c>
      <c r="I792" s="158" t="s">
        <v>176</v>
      </c>
      <c r="J792" s="158" t="s">
        <v>176</v>
      </c>
      <c r="K792" s="158" t="s">
        <v>176</v>
      </c>
      <c r="L792" s="158" t="s">
        <v>176</v>
      </c>
      <c r="M792" s="158" t="s">
        <v>176</v>
      </c>
      <c r="N792" s="175"/>
      <c r="O792" s="159" t="s">
        <v>1362</v>
      </c>
      <c r="P792" s="160"/>
      <c r="R792" s="161">
        <f>P792-SUM(R793:R807)</f>
        <v>0</v>
      </c>
      <c r="T792" s="160"/>
      <c r="V792" s="161">
        <f>T792+V793+V794+V795+V796+V797+V798+V799+V800</f>
        <v>0</v>
      </c>
    </row>
    <row r="793" spans="1:22" hidden="1">
      <c r="A793" s="153">
        <v>783</v>
      </c>
      <c r="B793" s="153">
        <f t="shared" si="286"/>
        <v>4</v>
      </c>
      <c r="C793" s="154">
        <f t="shared" si="287"/>
        <v>7641</v>
      </c>
      <c r="F793" s="158" t="s">
        <v>176</v>
      </c>
      <c r="G793" s="158" t="s">
        <v>176</v>
      </c>
      <c r="H793" s="162">
        <v>7641</v>
      </c>
      <c r="I793" s="158" t="s">
        <v>176</v>
      </c>
      <c r="J793" s="158" t="s">
        <v>176</v>
      </c>
      <c r="K793" s="158" t="s">
        <v>176</v>
      </c>
      <c r="L793" s="158" t="s">
        <v>176</v>
      </c>
      <c r="M793" s="158" t="s">
        <v>176</v>
      </c>
      <c r="N793" s="175" t="s">
        <v>1422</v>
      </c>
      <c r="O793" s="162" t="s">
        <v>900</v>
      </c>
      <c r="P793" s="160"/>
      <c r="R793" s="161">
        <f>P793</f>
        <v>0</v>
      </c>
      <c r="T793" s="160"/>
      <c r="V793" s="161">
        <f>T793</f>
        <v>0</v>
      </c>
    </row>
    <row r="794" spans="1:22" hidden="1">
      <c r="A794" s="153">
        <v>784</v>
      </c>
      <c r="B794" s="153">
        <f t="shared" si="286"/>
        <v>4</v>
      </c>
      <c r="C794" s="154">
        <f t="shared" si="287"/>
        <v>7642</v>
      </c>
      <c r="F794" s="158" t="s">
        <v>176</v>
      </c>
      <c r="G794" s="158" t="s">
        <v>176</v>
      </c>
      <c r="H794" s="162">
        <v>7642</v>
      </c>
      <c r="I794" s="158" t="s">
        <v>176</v>
      </c>
      <c r="J794" s="158" t="s">
        <v>176</v>
      </c>
      <c r="K794" s="158" t="s">
        <v>176</v>
      </c>
      <c r="L794" s="158" t="s">
        <v>176</v>
      </c>
      <c r="M794" s="158" t="s">
        <v>176</v>
      </c>
      <c r="N794" s="175" t="s">
        <v>1422</v>
      </c>
      <c r="O794" s="162" t="s">
        <v>1363</v>
      </c>
      <c r="P794" s="160"/>
      <c r="R794" s="161">
        <f t="shared" ref="R794:R799" si="292">P794</f>
        <v>0</v>
      </c>
      <c r="T794" s="160"/>
      <c r="V794" s="161">
        <f t="shared" ref="V794:V799" si="293">T794</f>
        <v>0</v>
      </c>
    </row>
    <row r="795" spans="1:22" hidden="1">
      <c r="A795" s="153">
        <v>785</v>
      </c>
      <c r="B795" s="153">
        <f t="shared" si="286"/>
        <v>4</v>
      </c>
      <c r="C795" s="154">
        <f t="shared" si="287"/>
        <v>7643</v>
      </c>
      <c r="F795" s="158" t="s">
        <v>176</v>
      </c>
      <c r="G795" s="158" t="s">
        <v>176</v>
      </c>
      <c r="H795" s="162">
        <v>7643</v>
      </c>
      <c r="I795" s="158" t="s">
        <v>176</v>
      </c>
      <c r="J795" s="158" t="s">
        <v>176</v>
      </c>
      <c r="K795" s="158" t="s">
        <v>176</v>
      </c>
      <c r="L795" s="158" t="s">
        <v>176</v>
      </c>
      <c r="M795" s="158" t="s">
        <v>176</v>
      </c>
      <c r="N795" s="175" t="s">
        <v>1422</v>
      </c>
      <c r="O795" s="162" t="s">
        <v>1364</v>
      </c>
      <c r="P795" s="160"/>
      <c r="R795" s="161">
        <f t="shared" si="292"/>
        <v>0</v>
      </c>
      <c r="T795" s="160"/>
      <c r="V795" s="161">
        <f t="shared" si="293"/>
        <v>0</v>
      </c>
    </row>
    <row r="796" spans="1:22" hidden="1">
      <c r="A796" s="153">
        <v>786</v>
      </c>
      <c r="B796" s="153">
        <f t="shared" si="286"/>
        <v>4</v>
      </c>
      <c r="C796" s="154">
        <f t="shared" si="287"/>
        <v>7644</v>
      </c>
      <c r="F796" s="158" t="s">
        <v>176</v>
      </c>
      <c r="G796" s="158" t="s">
        <v>176</v>
      </c>
      <c r="H796" s="162">
        <v>7644</v>
      </c>
      <c r="I796" s="158" t="s">
        <v>176</v>
      </c>
      <c r="J796" s="158" t="s">
        <v>176</v>
      </c>
      <c r="K796" s="158" t="s">
        <v>176</v>
      </c>
      <c r="L796" s="158" t="s">
        <v>176</v>
      </c>
      <c r="M796" s="158" t="s">
        <v>176</v>
      </c>
      <c r="N796" s="175" t="s">
        <v>1422</v>
      </c>
      <c r="O796" s="162" t="s">
        <v>893</v>
      </c>
      <c r="P796" s="160"/>
      <c r="R796" s="161">
        <f t="shared" si="292"/>
        <v>0</v>
      </c>
      <c r="T796" s="160"/>
      <c r="V796" s="161">
        <f t="shared" si="293"/>
        <v>0</v>
      </c>
    </row>
    <row r="797" spans="1:22" hidden="1">
      <c r="A797" s="153">
        <v>787</v>
      </c>
      <c r="B797" s="153">
        <f t="shared" si="286"/>
        <v>4</v>
      </c>
      <c r="C797" s="154">
        <f t="shared" si="287"/>
        <v>7645</v>
      </c>
      <c r="F797" s="158" t="s">
        <v>176</v>
      </c>
      <c r="G797" s="158" t="s">
        <v>176</v>
      </c>
      <c r="H797" s="162">
        <v>7645</v>
      </c>
      <c r="I797" s="158" t="s">
        <v>176</v>
      </c>
      <c r="J797" s="158" t="s">
        <v>176</v>
      </c>
      <c r="K797" s="158" t="s">
        <v>176</v>
      </c>
      <c r="L797" s="158" t="s">
        <v>176</v>
      </c>
      <c r="M797" s="158" t="s">
        <v>176</v>
      </c>
      <c r="N797" s="175" t="s">
        <v>1422</v>
      </c>
      <c r="O797" s="162" t="s">
        <v>894</v>
      </c>
      <c r="P797" s="160"/>
      <c r="R797" s="161">
        <f t="shared" si="292"/>
        <v>0</v>
      </c>
      <c r="T797" s="160"/>
      <c r="V797" s="161">
        <f t="shared" si="293"/>
        <v>0</v>
      </c>
    </row>
    <row r="798" spans="1:22" hidden="1">
      <c r="A798" s="153">
        <v>788</v>
      </c>
      <c r="B798" s="153">
        <f t="shared" si="286"/>
        <v>4</v>
      </c>
      <c r="C798" s="154">
        <f t="shared" si="287"/>
        <v>7646</v>
      </c>
      <c r="F798" s="158" t="s">
        <v>176</v>
      </c>
      <c r="G798" s="158" t="s">
        <v>176</v>
      </c>
      <c r="H798" s="162">
        <v>7646</v>
      </c>
      <c r="I798" s="158" t="s">
        <v>176</v>
      </c>
      <c r="J798" s="158" t="s">
        <v>176</v>
      </c>
      <c r="K798" s="158" t="s">
        <v>176</v>
      </c>
      <c r="L798" s="158" t="s">
        <v>176</v>
      </c>
      <c r="M798" s="158" t="s">
        <v>176</v>
      </c>
      <c r="N798" s="175" t="s">
        <v>1422</v>
      </c>
      <c r="O798" s="162" t="s">
        <v>1330</v>
      </c>
      <c r="P798" s="160"/>
      <c r="R798" s="161">
        <f t="shared" si="292"/>
        <v>0</v>
      </c>
      <c r="T798" s="160"/>
      <c r="V798" s="161">
        <f t="shared" si="293"/>
        <v>0</v>
      </c>
    </row>
    <row r="799" spans="1:22" hidden="1">
      <c r="A799" s="153">
        <v>789</v>
      </c>
      <c r="B799" s="153">
        <f t="shared" si="286"/>
        <v>4</v>
      </c>
      <c r="C799" s="154">
        <f t="shared" si="287"/>
        <v>7647</v>
      </c>
      <c r="F799" s="158" t="s">
        <v>176</v>
      </c>
      <c r="G799" s="158" t="s">
        <v>176</v>
      </c>
      <c r="H799" s="162">
        <v>7647</v>
      </c>
      <c r="I799" s="158" t="s">
        <v>176</v>
      </c>
      <c r="J799" s="158" t="s">
        <v>176</v>
      </c>
      <c r="K799" s="158" t="s">
        <v>176</v>
      </c>
      <c r="L799" s="158" t="s">
        <v>176</v>
      </c>
      <c r="M799" s="158" t="s">
        <v>176</v>
      </c>
      <c r="N799" s="175" t="s">
        <v>1422</v>
      </c>
      <c r="O799" s="162" t="s">
        <v>896</v>
      </c>
      <c r="P799" s="160"/>
      <c r="R799" s="161">
        <f t="shared" si="292"/>
        <v>0</v>
      </c>
      <c r="T799" s="160"/>
      <c r="V799" s="161">
        <f t="shared" si="293"/>
        <v>0</v>
      </c>
    </row>
    <row r="800" spans="1:22" hidden="1">
      <c r="A800" s="153">
        <v>790</v>
      </c>
      <c r="B800" s="153">
        <f t="shared" si="286"/>
        <v>4</v>
      </c>
      <c r="C800" s="154">
        <f t="shared" si="287"/>
        <v>7648</v>
      </c>
      <c r="F800" s="158" t="s">
        <v>176</v>
      </c>
      <c r="G800" s="158" t="s">
        <v>176</v>
      </c>
      <c r="H800" s="162">
        <v>7648</v>
      </c>
      <c r="I800" s="158" t="s">
        <v>176</v>
      </c>
      <c r="J800" s="158" t="s">
        <v>176</v>
      </c>
      <c r="K800" s="158" t="s">
        <v>176</v>
      </c>
      <c r="L800" s="158" t="s">
        <v>176</v>
      </c>
      <c r="M800" s="158" t="s">
        <v>176</v>
      </c>
      <c r="N800" s="175" t="s">
        <v>1422</v>
      </c>
      <c r="O800" s="162" t="s">
        <v>1365</v>
      </c>
      <c r="P800" s="160"/>
      <c r="R800" s="161">
        <f>P800-R801-R802-R803-R804-R805-R806-R807</f>
        <v>0</v>
      </c>
      <c r="T800" s="160"/>
      <c r="V800" s="161">
        <f>T800+V801+V806+V807</f>
        <v>0</v>
      </c>
    </row>
    <row r="801" spans="1:22" hidden="1">
      <c r="A801" s="153">
        <v>791</v>
      </c>
      <c r="B801" s="153">
        <f t="shared" si="286"/>
        <v>5</v>
      </c>
      <c r="C801" s="154">
        <f t="shared" si="287"/>
        <v>76481</v>
      </c>
      <c r="F801" s="158" t="s">
        <v>176</v>
      </c>
      <c r="G801" s="158" t="s">
        <v>176</v>
      </c>
      <c r="H801" s="158" t="s">
        <v>176</v>
      </c>
      <c r="I801" s="163">
        <v>76481</v>
      </c>
      <c r="J801" s="158" t="s">
        <v>176</v>
      </c>
      <c r="K801" s="158" t="s">
        <v>176</v>
      </c>
      <c r="L801" s="158" t="s">
        <v>176</v>
      </c>
      <c r="M801" s="158" t="s">
        <v>176</v>
      </c>
      <c r="N801" s="175" t="s">
        <v>1422</v>
      </c>
      <c r="O801" s="163" t="s">
        <v>955</v>
      </c>
      <c r="P801" s="160"/>
      <c r="R801" s="161">
        <f>P801-R802-R803-R804-R805</f>
        <v>0</v>
      </c>
      <c r="T801" s="160"/>
      <c r="V801" s="161">
        <f>T801+V802+V803+V804+V805</f>
        <v>0</v>
      </c>
    </row>
    <row r="802" spans="1:22" hidden="1">
      <c r="A802" s="153">
        <v>792</v>
      </c>
      <c r="B802" s="153">
        <f t="shared" si="286"/>
        <v>6</v>
      </c>
      <c r="C802" s="154">
        <f t="shared" si="287"/>
        <v>764811</v>
      </c>
      <c r="F802" s="158" t="s">
        <v>176</v>
      </c>
      <c r="G802" s="158" t="s">
        <v>176</v>
      </c>
      <c r="H802" s="158" t="s">
        <v>176</v>
      </c>
      <c r="I802" s="158" t="s">
        <v>176</v>
      </c>
      <c r="J802" s="165">
        <v>764811</v>
      </c>
      <c r="K802" s="158" t="s">
        <v>176</v>
      </c>
      <c r="L802" s="158" t="s">
        <v>176</v>
      </c>
      <c r="M802" s="158" t="s">
        <v>176</v>
      </c>
      <c r="N802" s="175" t="s">
        <v>1422</v>
      </c>
      <c r="O802" s="165" t="s">
        <v>956</v>
      </c>
      <c r="P802" s="160"/>
      <c r="R802" s="161">
        <f t="shared" ref="R802:R805" si="294">P802</f>
        <v>0</v>
      </c>
      <c r="T802" s="160"/>
      <c r="V802" s="161">
        <f t="shared" ref="V802:V805" si="295">T802</f>
        <v>0</v>
      </c>
    </row>
    <row r="803" spans="1:22" hidden="1">
      <c r="A803" s="153">
        <v>793</v>
      </c>
      <c r="B803" s="153">
        <f t="shared" si="286"/>
        <v>6</v>
      </c>
      <c r="C803" s="154">
        <f t="shared" si="287"/>
        <v>764812</v>
      </c>
      <c r="F803" s="158" t="s">
        <v>176</v>
      </c>
      <c r="G803" s="158" t="s">
        <v>176</v>
      </c>
      <c r="H803" s="158" t="s">
        <v>176</v>
      </c>
      <c r="I803" s="158" t="s">
        <v>176</v>
      </c>
      <c r="J803" s="165">
        <v>764812</v>
      </c>
      <c r="K803" s="158" t="s">
        <v>176</v>
      </c>
      <c r="L803" s="158" t="s">
        <v>176</v>
      </c>
      <c r="M803" s="158" t="s">
        <v>176</v>
      </c>
      <c r="N803" s="175" t="s">
        <v>1422</v>
      </c>
      <c r="O803" s="165" t="s">
        <v>957</v>
      </c>
      <c r="P803" s="160"/>
      <c r="R803" s="161">
        <f t="shared" si="294"/>
        <v>0</v>
      </c>
      <c r="T803" s="160"/>
      <c r="V803" s="161">
        <f t="shared" si="295"/>
        <v>0</v>
      </c>
    </row>
    <row r="804" spans="1:22" hidden="1">
      <c r="A804" s="153">
        <v>794</v>
      </c>
      <c r="B804" s="153">
        <f t="shared" si="286"/>
        <v>6</v>
      </c>
      <c r="C804" s="154">
        <f t="shared" si="287"/>
        <v>764813</v>
      </c>
      <c r="F804" s="158" t="s">
        <v>176</v>
      </c>
      <c r="G804" s="158" t="s">
        <v>176</v>
      </c>
      <c r="H804" s="158" t="s">
        <v>176</v>
      </c>
      <c r="I804" s="158" t="s">
        <v>176</v>
      </c>
      <c r="J804" s="165">
        <v>764813</v>
      </c>
      <c r="K804" s="158" t="s">
        <v>176</v>
      </c>
      <c r="L804" s="158" t="s">
        <v>176</v>
      </c>
      <c r="M804" s="158" t="s">
        <v>176</v>
      </c>
      <c r="N804" s="175" t="s">
        <v>1422</v>
      </c>
      <c r="O804" s="165" t="s">
        <v>958</v>
      </c>
      <c r="P804" s="160"/>
      <c r="R804" s="161">
        <f t="shared" si="294"/>
        <v>0</v>
      </c>
      <c r="T804" s="160"/>
      <c r="V804" s="161">
        <f t="shared" si="295"/>
        <v>0</v>
      </c>
    </row>
    <row r="805" spans="1:22" hidden="1">
      <c r="A805" s="153">
        <v>795</v>
      </c>
      <c r="B805" s="153">
        <f t="shared" si="286"/>
        <v>6</v>
      </c>
      <c r="C805" s="154">
        <f t="shared" si="287"/>
        <v>764818</v>
      </c>
      <c r="F805" s="158" t="s">
        <v>176</v>
      </c>
      <c r="G805" s="158" t="s">
        <v>176</v>
      </c>
      <c r="H805" s="158" t="s">
        <v>176</v>
      </c>
      <c r="I805" s="158" t="s">
        <v>176</v>
      </c>
      <c r="J805" s="165">
        <v>764818</v>
      </c>
      <c r="K805" s="158" t="s">
        <v>176</v>
      </c>
      <c r="L805" s="158" t="s">
        <v>176</v>
      </c>
      <c r="M805" s="158" t="s">
        <v>176</v>
      </c>
      <c r="N805" s="175" t="s">
        <v>1422</v>
      </c>
      <c r="O805" s="165" t="s">
        <v>959</v>
      </c>
      <c r="P805" s="160"/>
      <c r="R805" s="161">
        <f t="shared" si="294"/>
        <v>0</v>
      </c>
      <c r="T805" s="160"/>
      <c r="V805" s="161">
        <f t="shared" si="295"/>
        <v>0</v>
      </c>
    </row>
    <row r="806" spans="1:22" hidden="1">
      <c r="A806" s="153">
        <v>796</v>
      </c>
      <c r="B806" s="153">
        <f t="shared" si="286"/>
        <v>5</v>
      </c>
      <c r="C806" s="154">
        <f t="shared" si="287"/>
        <v>76482</v>
      </c>
      <c r="F806" s="158" t="s">
        <v>176</v>
      </c>
      <c r="G806" s="158" t="s">
        <v>176</v>
      </c>
      <c r="H806" s="158" t="s">
        <v>176</v>
      </c>
      <c r="I806" s="163">
        <v>76482</v>
      </c>
      <c r="J806" s="158" t="s">
        <v>176</v>
      </c>
      <c r="K806" s="158" t="s">
        <v>176</v>
      </c>
      <c r="L806" s="158" t="s">
        <v>176</v>
      </c>
      <c r="M806" s="158" t="s">
        <v>176</v>
      </c>
      <c r="N806" s="175" t="s">
        <v>1422</v>
      </c>
      <c r="O806" s="163" t="s">
        <v>960</v>
      </c>
      <c r="P806" s="160"/>
      <c r="R806" s="161">
        <f>P806</f>
        <v>0</v>
      </c>
      <c r="T806" s="160"/>
      <c r="V806" s="161">
        <f>T806</f>
        <v>0</v>
      </c>
    </row>
    <row r="807" spans="1:22" hidden="1">
      <c r="A807" s="153">
        <v>797</v>
      </c>
      <c r="B807" s="153">
        <f t="shared" si="286"/>
        <v>5</v>
      </c>
      <c r="C807" s="154">
        <f t="shared" si="287"/>
        <v>76483</v>
      </c>
      <c r="F807" s="158" t="s">
        <v>176</v>
      </c>
      <c r="G807" s="158" t="s">
        <v>176</v>
      </c>
      <c r="H807" s="158" t="s">
        <v>176</v>
      </c>
      <c r="I807" s="163">
        <v>76483</v>
      </c>
      <c r="J807" s="158" t="s">
        <v>176</v>
      </c>
      <c r="K807" s="158" t="s">
        <v>176</v>
      </c>
      <c r="L807" s="158" t="s">
        <v>176</v>
      </c>
      <c r="M807" s="158" t="s">
        <v>176</v>
      </c>
      <c r="N807" s="175" t="s">
        <v>1422</v>
      </c>
      <c r="O807" s="163" t="s">
        <v>961</v>
      </c>
      <c r="P807" s="160"/>
      <c r="R807" s="161">
        <f>P807</f>
        <v>0</v>
      </c>
      <c r="T807" s="160"/>
      <c r="V807" s="161">
        <f>T807</f>
        <v>0</v>
      </c>
    </row>
    <row r="808" spans="1:22" hidden="1">
      <c r="A808" s="153">
        <v>798</v>
      </c>
      <c r="B808" s="153">
        <f t="shared" si="286"/>
        <v>3</v>
      </c>
      <c r="C808" s="154">
        <f t="shared" si="287"/>
        <v>765</v>
      </c>
      <c r="F808" s="158" t="s">
        <v>176</v>
      </c>
      <c r="G808" s="159">
        <v>765</v>
      </c>
      <c r="H808" s="158" t="s">
        <v>176</v>
      </c>
      <c r="I808" s="158" t="s">
        <v>176</v>
      </c>
      <c r="J808" s="158" t="s">
        <v>176</v>
      </c>
      <c r="K808" s="158" t="s">
        <v>176</v>
      </c>
      <c r="L808" s="158" t="s">
        <v>176</v>
      </c>
      <c r="M808" s="158" t="s">
        <v>176</v>
      </c>
      <c r="N808" s="175"/>
      <c r="O808" s="159" t="s">
        <v>1366</v>
      </c>
      <c r="P808" s="160"/>
      <c r="R808" s="161">
        <f>P808-R809-R810</f>
        <v>0</v>
      </c>
      <c r="T808" s="160"/>
      <c r="V808" s="161">
        <f>T808+V809+V810</f>
        <v>0</v>
      </c>
    </row>
    <row r="809" spans="1:22" hidden="1">
      <c r="A809" s="153">
        <v>799</v>
      </c>
      <c r="B809" s="153">
        <f t="shared" si="286"/>
        <v>4</v>
      </c>
      <c r="C809" s="154">
        <f t="shared" si="287"/>
        <v>7651</v>
      </c>
      <c r="F809" s="158" t="s">
        <v>176</v>
      </c>
      <c r="G809" s="158" t="s">
        <v>176</v>
      </c>
      <c r="H809" s="162">
        <v>7651</v>
      </c>
      <c r="I809" s="158" t="s">
        <v>176</v>
      </c>
      <c r="J809" s="158" t="s">
        <v>176</v>
      </c>
      <c r="K809" s="158" t="s">
        <v>176</v>
      </c>
      <c r="L809" s="158" t="s">
        <v>176</v>
      </c>
      <c r="M809" s="158" t="s">
        <v>176</v>
      </c>
      <c r="N809" s="175" t="s">
        <v>1422</v>
      </c>
      <c r="O809" s="162" t="s">
        <v>1367</v>
      </c>
      <c r="P809" s="160"/>
      <c r="R809" s="161">
        <f>P809</f>
        <v>0</v>
      </c>
      <c r="T809" s="160"/>
      <c r="V809" s="161">
        <f>T809</f>
        <v>0</v>
      </c>
    </row>
    <row r="810" spans="1:22" hidden="1">
      <c r="A810" s="153">
        <v>800</v>
      </c>
      <c r="B810" s="153">
        <f t="shared" si="286"/>
        <v>4</v>
      </c>
      <c r="C810" s="154">
        <f t="shared" si="287"/>
        <v>7652</v>
      </c>
      <c r="F810" s="158" t="s">
        <v>176</v>
      </c>
      <c r="G810" s="158" t="s">
        <v>176</v>
      </c>
      <c r="H810" s="162">
        <v>7652</v>
      </c>
      <c r="I810" s="158" t="s">
        <v>176</v>
      </c>
      <c r="J810" s="158" t="s">
        <v>176</v>
      </c>
      <c r="K810" s="158" t="s">
        <v>176</v>
      </c>
      <c r="L810" s="158" t="s">
        <v>176</v>
      </c>
      <c r="M810" s="158" t="s">
        <v>176</v>
      </c>
      <c r="N810" s="175" t="s">
        <v>1422</v>
      </c>
      <c r="O810" s="162" t="s">
        <v>719</v>
      </c>
      <c r="P810" s="160"/>
      <c r="R810" s="161">
        <f>P810</f>
        <v>0</v>
      </c>
      <c r="T810" s="160"/>
      <c r="V810" s="161">
        <f>T810</f>
        <v>0</v>
      </c>
    </row>
    <row r="811" spans="1:22">
      <c r="A811" s="153">
        <v>801</v>
      </c>
      <c r="B811" s="153">
        <f t="shared" si="286"/>
        <v>3</v>
      </c>
      <c r="C811" s="154">
        <f t="shared" si="287"/>
        <v>768</v>
      </c>
      <c r="D811" s="154" t="s">
        <v>1421</v>
      </c>
      <c r="F811" s="158" t="s">
        <v>176</v>
      </c>
      <c r="G811" s="159">
        <v>768</v>
      </c>
      <c r="H811" s="158" t="s">
        <v>176</v>
      </c>
      <c r="I811" s="158" t="s">
        <v>176</v>
      </c>
      <c r="J811" s="158" t="s">
        <v>176</v>
      </c>
      <c r="K811" s="158" t="s">
        <v>176</v>
      </c>
      <c r="L811" s="158" t="s">
        <v>176</v>
      </c>
      <c r="M811" s="158" t="s">
        <v>176</v>
      </c>
      <c r="N811" s="175"/>
      <c r="O811" s="159" t="s">
        <v>1368</v>
      </c>
      <c r="P811" s="160"/>
      <c r="R811" s="161">
        <f>P811-R812-R813-R814-R815-R816-R817-R818-R819-R820-R821-R822-R823</f>
        <v>0</v>
      </c>
      <c r="T811" s="160"/>
      <c r="V811" s="161">
        <f>T811+V812+V813+V816+V817+V818+V819+V820</f>
        <v>0</v>
      </c>
    </row>
    <row r="812" spans="1:22" ht="15" hidden="1" customHeight="1">
      <c r="A812" s="153">
        <v>802</v>
      </c>
      <c r="B812" s="153">
        <f t="shared" si="286"/>
        <v>4</v>
      </c>
      <c r="C812" s="154">
        <f t="shared" si="287"/>
        <v>7681</v>
      </c>
      <c r="F812" s="158" t="s">
        <v>176</v>
      </c>
      <c r="G812" s="158" t="s">
        <v>176</v>
      </c>
      <c r="H812" s="162">
        <v>7681</v>
      </c>
      <c r="I812" s="158" t="s">
        <v>176</v>
      </c>
      <c r="J812" s="158" t="s">
        <v>176</v>
      </c>
      <c r="K812" s="158" t="s">
        <v>176</v>
      </c>
      <c r="L812" s="158" t="s">
        <v>176</v>
      </c>
      <c r="M812" s="158" t="s">
        <v>176</v>
      </c>
      <c r="N812" s="175" t="s">
        <v>1422</v>
      </c>
      <c r="O812" s="162" t="s">
        <v>1369</v>
      </c>
      <c r="P812" s="160"/>
      <c r="R812" s="161">
        <f>P812</f>
        <v>0</v>
      </c>
      <c r="T812" s="160"/>
      <c r="V812" s="161">
        <f>T812</f>
        <v>0</v>
      </c>
    </row>
    <row r="813" spans="1:22" ht="15" hidden="1" customHeight="1">
      <c r="A813" s="153">
        <v>803</v>
      </c>
      <c r="B813" s="153">
        <f t="shared" si="286"/>
        <v>4</v>
      </c>
      <c r="C813" s="154">
        <f t="shared" si="287"/>
        <v>7682</v>
      </c>
      <c r="F813" s="158" t="s">
        <v>176</v>
      </c>
      <c r="G813" s="158" t="s">
        <v>176</v>
      </c>
      <c r="H813" s="162">
        <v>7682</v>
      </c>
      <c r="I813" s="158" t="s">
        <v>176</v>
      </c>
      <c r="J813" s="158" t="s">
        <v>176</v>
      </c>
      <c r="K813" s="158" t="s">
        <v>176</v>
      </c>
      <c r="L813" s="158" t="s">
        <v>176</v>
      </c>
      <c r="M813" s="158" t="s">
        <v>176</v>
      </c>
      <c r="N813" s="175" t="s">
        <v>1422</v>
      </c>
      <c r="O813" s="162" t="s">
        <v>1370</v>
      </c>
      <c r="P813" s="160"/>
      <c r="R813" s="161">
        <f>P813-R814-R815</f>
        <v>0</v>
      </c>
      <c r="T813" s="160"/>
      <c r="V813" s="161">
        <f>T813+V814+V815</f>
        <v>0</v>
      </c>
    </row>
    <row r="814" spans="1:22" ht="15" hidden="1" customHeight="1">
      <c r="A814" s="153">
        <v>804</v>
      </c>
      <c r="B814" s="153">
        <f t="shared" si="286"/>
        <v>5</v>
      </c>
      <c r="C814" s="154">
        <f t="shared" si="287"/>
        <v>76821</v>
      </c>
      <c r="F814" s="158" t="s">
        <v>176</v>
      </c>
      <c r="G814" s="158" t="s">
        <v>176</v>
      </c>
      <c r="H814" s="158" t="s">
        <v>176</v>
      </c>
      <c r="I814" s="163">
        <v>76821</v>
      </c>
      <c r="J814" s="158" t="s">
        <v>176</v>
      </c>
      <c r="K814" s="158" t="s">
        <v>176</v>
      </c>
      <c r="L814" s="158" t="s">
        <v>176</v>
      </c>
      <c r="M814" s="158" t="s">
        <v>176</v>
      </c>
      <c r="N814" s="175" t="s">
        <v>1422</v>
      </c>
      <c r="O814" s="163" t="s">
        <v>1371</v>
      </c>
      <c r="P814" s="160"/>
      <c r="R814" s="161">
        <f t="shared" ref="R814:R815" si="296">P814</f>
        <v>0</v>
      </c>
      <c r="T814" s="160"/>
      <c r="V814" s="161">
        <f t="shared" ref="V814:V815" si="297">T814</f>
        <v>0</v>
      </c>
    </row>
    <row r="815" spans="1:22" ht="15" hidden="1" customHeight="1">
      <c r="A815" s="153">
        <v>805</v>
      </c>
      <c r="B815" s="153">
        <f t="shared" si="286"/>
        <v>5</v>
      </c>
      <c r="C815" s="154">
        <f t="shared" si="287"/>
        <v>76828</v>
      </c>
      <c r="F815" s="158" t="s">
        <v>176</v>
      </c>
      <c r="G815" s="158" t="s">
        <v>176</v>
      </c>
      <c r="H815" s="158" t="s">
        <v>176</v>
      </c>
      <c r="I815" s="163">
        <v>76828</v>
      </c>
      <c r="J815" s="158" t="s">
        <v>176</v>
      </c>
      <c r="K815" s="158" t="s">
        <v>176</v>
      </c>
      <c r="L815" s="158" t="s">
        <v>176</v>
      </c>
      <c r="M815" s="158" t="s">
        <v>176</v>
      </c>
      <c r="N815" s="175" t="s">
        <v>1422</v>
      </c>
      <c r="O815" s="163" t="s">
        <v>1372</v>
      </c>
      <c r="P815" s="160"/>
      <c r="R815" s="161">
        <f t="shared" si="296"/>
        <v>0</v>
      </c>
      <c r="T815" s="160"/>
      <c r="V815" s="161">
        <f t="shared" si="297"/>
        <v>0</v>
      </c>
    </row>
    <row r="816" spans="1:22" ht="15" hidden="1" customHeight="1">
      <c r="A816" s="153">
        <v>806</v>
      </c>
      <c r="B816" s="153">
        <f t="shared" si="286"/>
        <v>4</v>
      </c>
      <c r="C816" s="154">
        <f t="shared" si="287"/>
        <v>7683</v>
      </c>
      <c r="F816" s="158" t="s">
        <v>176</v>
      </c>
      <c r="G816" s="158" t="s">
        <v>176</v>
      </c>
      <c r="H816" s="162">
        <v>7683</v>
      </c>
      <c r="I816" s="158" t="s">
        <v>176</v>
      </c>
      <c r="J816" s="158" t="s">
        <v>176</v>
      </c>
      <c r="K816" s="158" t="s">
        <v>176</v>
      </c>
      <c r="L816" s="158" t="s">
        <v>176</v>
      </c>
      <c r="M816" s="158" t="s">
        <v>176</v>
      </c>
      <c r="N816" s="175" t="s">
        <v>1422</v>
      </c>
      <c r="O816" s="162" t="s">
        <v>1373</v>
      </c>
      <c r="P816" s="160"/>
      <c r="R816" s="161">
        <f>P816</f>
        <v>0</v>
      </c>
      <c r="T816" s="160"/>
      <c r="V816" s="161">
        <f>T816</f>
        <v>0</v>
      </c>
    </row>
    <row r="817" spans="1:22" ht="15" hidden="1" customHeight="1">
      <c r="A817" s="153">
        <v>807</v>
      </c>
      <c r="B817" s="153">
        <f t="shared" si="286"/>
        <v>4</v>
      </c>
      <c r="C817" s="154">
        <f t="shared" si="287"/>
        <v>7684</v>
      </c>
      <c r="F817" s="158" t="s">
        <v>176</v>
      </c>
      <c r="G817" s="158" t="s">
        <v>176</v>
      </c>
      <c r="H817" s="162">
        <v>7684</v>
      </c>
      <c r="I817" s="158" t="s">
        <v>176</v>
      </c>
      <c r="J817" s="158" t="s">
        <v>176</v>
      </c>
      <c r="K817" s="158" t="s">
        <v>176</v>
      </c>
      <c r="L817" s="158" t="s">
        <v>176</v>
      </c>
      <c r="M817" s="158" t="s">
        <v>176</v>
      </c>
      <c r="N817" s="175" t="s">
        <v>1422</v>
      </c>
      <c r="O817" s="162" t="s">
        <v>1374</v>
      </c>
      <c r="P817" s="160"/>
      <c r="R817" s="161">
        <f t="shared" ref="R817:R819" si="298">P817</f>
        <v>0</v>
      </c>
      <c r="T817" s="160"/>
      <c r="V817" s="161">
        <f t="shared" ref="V817:V819" si="299">T817</f>
        <v>0</v>
      </c>
    </row>
    <row r="818" spans="1:22" ht="15" hidden="1" customHeight="1">
      <c r="A818" s="153">
        <v>808</v>
      </c>
      <c r="B818" s="153">
        <f t="shared" si="286"/>
        <v>4</v>
      </c>
      <c r="C818" s="154">
        <f t="shared" si="287"/>
        <v>7685</v>
      </c>
      <c r="F818" s="158" t="s">
        <v>176</v>
      </c>
      <c r="G818" s="158" t="s">
        <v>176</v>
      </c>
      <c r="H818" s="162">
        <v>7685</v>
      </c>
      <c r="I818" s="158" t="s">
        <v>176</v>
      </c>
      <c r="J818" s="158" t="s">
        <v>176</v>
      </c>
      <c r="K818" s="158" t="s">
        <v>176</v>
      </c>
      <c r="L818" s="158" t="s">
        <v>176</v>
      </c>
      <c r="M818" s="158" t="s">
        <v>176</v>
      </c>
      <c r="N818" s="175" t="s">
        <v>1422</v>
      </c>
      <c r="O818" s="162" t="s">
        <v>1375</v>
      </c>
      <c r="P818" s="160"/>
      <c r="R818" s="161">
        <f t="shared" si="298"/>
        <v>0</v>
      </c>
      <c r="T818" s="160"/>
      <c r="V818" s="161">
        <f t="shared" si="299"/>
        <v>0</v>
      </c>
    </row>
    <row r="819" spans="1:22" ht="15" hidden="1" customHeight="1">
      <c r="A819" s="153">
        <v>809</v>
      </c>
      <c r="B819" s="153">
        <f t="shared" si="286"/>
        <v>4</v>
      </c>
      <c r="C819" s="154">
        <f t="shared" si="287"/>
        <v>7686</v>
      </c>
      <c r="F819" s="158" t="s">
        <v>176</v>
      </c>
      <c r="G819" s="158" t="s">
        <v>176</v>
      </c>
      <c r="H819" s="162">
        <v>7686</v>
      </c>
      <c r="I819" s="158" t="s">
        <v>176</v>
      </c>
      <c r="J819" s="158" t="s">
        <v>176</v>
      </c>
      <c r="K819" s="158" t="s">
        <v>176</v>
      </c>
      <c r="L819" s="158" t="s">
        <v>176</v>
      </c>
      <c r="M819" s="158" t="s">
        <v>176</v>
      </c>
      <c r="N819" s="175" t="s">
        <v>1422</v>
      </c>
      <c r="O819" s="162" t="s">
        <v>1376</v>
      </c>
      <c r="P819" s="160"/>
      <c r="R819" s="161">
        <f t="shared" si="298"/>
        <v>0</v>
      </c>
      <c r="T819" s="160"/>
      <c r="V819" s="161">
        <f t="shared" si="299"/>
        <v>0</v>
      </c>
    </row>
    <row r="820" spans="1:22" ht="15" hidden="1" customHeight="1">
      <c r="A820" s="153">
        <v>810</v>
      </c>
      <c r="B820" s="153">
        <f t="shared" si="286"/>
        <v>4</v>
      </c>
      <c r="C820" s="154">
        <f t="shared" si="287"/>
        <v>7688</v>
      </c>
      <c r="F820" s="158" t="s">
        <v>176</v>
      </c>
      <c r="G820" s="158" t="s">
        <v>176</v>
      </c>
      <c r="H820" s="162">
        <v>7688</v>
      </c>
      <c r="I820" s="158" t="s">
        <v>176</v>
      </c>
      <c r="J820" s="158" t="s">
        <v>176</v>
      </c>
      <c r="K820" s="158" t="s">
        <v>176</v>
      </c>
      <c r="L820" s="158" t="s">
        <v>176</v>
      </c>
      <c r="M820" s="158" t="s">
        <v>176</v>
      </c>
      <c r="N820" s="175" t="s">
        <v>1422</v>
      </c>
      <c r="O820" s="162" t="s">
        <v>1377</v>
      </c>
      <c r="P820" s="160"/>
      <c r="R820" s="161">
        <f>P820-R821-R822-R823</f>
        <v>0</v>
      </c>
      <c r="T820" s="160"/>
      <c r="V820" s="161">
        <f>T820+V821+V822+V823</f>
        <v>0</v>
      </c>
    </row>
    <row r="821" spans="1:22" ht="15" hidden="1" customHeight="1">
      <c r="A821" s="153">
        <v>811</v>
      </c>
      <c r="B821" s="153">
        <f t="shared" si="286"/>
        <v>5</v>
      </c>
      <c r="C821" s="154">
        <f t="shared" si="287"/>
        <v>76881</v>
      </c>
      <c r="F821" s="158" t="s">
        <v>176</v>
      </c>
      <c r="G821" s="158" t="s">
        <v>176</v>
      </c>
      <c r="H821" s="158" t="s">
        <v>176</v>
      </c>
      <c r="I821" s="163">
        <v>76881</v>
      </c>
      <c r="J821" s="158" t="s">
        <v>176</v>
      </c>
      <c r="K821" s="158" t="s">
        <v>176</v>
      </c>
      <c r="L821" s="158" t="s">
        <v>176</v>
      </c>
      <c r="M821" s="158" t="s">
        <v>176</v>
      </c>
      <c r="N821" s="175" t="s">
        <v>1422</v>
      </c>
      <c r="O821" s="163" t="s">
        <v>1378</v>
      </c>
      <c r="P821" s="160"/>
      <c r="R821" s="161">
        <f t="shared" ref="R821:R823" si="300">P821</f>
        <v>0</v>
      </c>
      <c r="T821" s="160"/>
      <c r="V821" s="161">
        <f t="shared" ref="V821:V823" si="301">T821</f>
        <v>0</v>
      </c>
    </row>
    <row r="822" spans="1:22" ht="15" hidden="1" customHeight="1">
      <c r="A822" s="153">
        <v>812</v>
      </c>
      <c r="B822" s="153">
        <f t="shared" si="286"/>
        <v>5</v>
      </c>
      <c r="C822" s="154">
        <f t="shared" si="287"/>
        <v>76882</v>
      </c>
      <c r="F822" s="158" t="s">
        <v>176</v>
      </c>
      <c r="G822" s="158" t="s">
        <v>176</v>
      </c>
      <c r="H822" s="158" t="s">
        <v>176</v>
      </c>
      <c r="I822" s="163">
        <v>76882</v>
      </c>
      <c r="J822" s="158" t="s">
        <v>176</v>
      </c>
      <c r="K822" s="158" t="s">
        <v>176</v>
      </c>
      <c r="L822" s="158" t="s">
        <v>176</v>
      </c>
      <c r="M822" s="158" t="s">
        <v>176</v>
      </c>
      <c r="N822" s="175" t="s">
        <v>1422</v>
      </c>
      <c r="O822" s="163" t="s">
        <v>1379</v>
      </c>
      <c r="P822" s="160"/>
      <c r="R822" s="161">
        <f t="shared" si="300"/>
        <v>0</v>
      </c>
      <c r="T822" s="160"/>
      <c r="V822" s="161">
        <f t="shared" si="301"/>
        <v>0</v>
      </c>
    </row>
    <row r="823" spans="1:22" ht="15" hidden="1" customHeight="1">
      <c r="A823" s="153">
        <v>813</v>
      </c>
      <c r="B823" s="153">
        <f t="shared" si="286"/>
        <v>5</v>
      </c>
      <c r="C823" s="154">
        <f t="shared" si="287"/>
        <v>76888</v>
      </c>
      <c r="F823" s="158" t="s">
        <v>176</v>
      </c>
      <c r="G823" s="158" t="s">
        <v>176</v>
      </c>
      <c r="H823" s="158" t="s">
        <v>176</v>
      </c>
      <c r="I823" s="163">
        <v>76888</v>
      </c>
      <c r="J823" s="158" t="s">
        <v>176</v>
      </c>
      <c r="K823" s="158" t="s">
        <v>176</v>
      </c>
      <c r="L823" s="158" t="s">
        <v>176</v>
      </c>
      <c r="M823" s="158" t="s">
        <v>176</v>
      </c>
      <c r="N823" s="175" t="s">
        <v>1422</v>
      </c>
      <c r="O823" s="163" t="s">
        <v>1377</v>
      </c>
      <c r="P823" s="160"/>
      <c r="R823" s="161">
        <f t="shared" si="300"/>
        <v>0</v>
      </c>
      <c r="T823" s="160"/>
      <c r="V823" s="161">
        <f t="shared" si="301"/>
        <v>0</v>
      </c>
    </row>
    <row r="824" spans="1:22" ht="15" customHeight="1">
      <c r="A824" s="153">
        <v>814</v>
      </c>
      <c r="B824" s="153">
        <f t="shared" si="286"/>
        <v>3</v>
      </c>
      <c r="C824" s="154">
        <f t="shared" si="287"/>
        <v>769</v>
      </c>
      <c r="D824" s="154" t="s">
        <v>1421</v>
      </c>
      <c r="F824" s="158" t="s">
        <v>176</v>
      </c>
      <c r="G824" s="159">
        <v>769</v>
      </c>
      <c r="H824" s="158" t="s">
        <v>176</v>
      </c>
      <c r="I824" s="158" t="s">
        <v>176</v>
      </c>
      <c r="J824" s="158" t="s">
        <v>176</v>
      </c>
      <c r="K824" s="158" t="s">
        <v>176</v>
      </c>
      <c r="L824" s="158" t="s">
        <v>176</v>
      </c>
      <c r="M824" s="158" t="s">
        <v>176</v>
      </c>
      <c r="N824" s="175"/>
      <c r="O824" s="159" t="s">
        <v>1380</v>
      </c>
      <c r="P824" s="160"/>
      <c r="R824" s="161">
        <f>P824-R825-R826</f>
        <v>0</v>
      </c>
      <c r="T824" s="160"/>
      <c r="V824" s="161">
        <f>T824+V825+V826</f>
        <v>0</v>
      </c>
    </row>
    <row r="825" spans="1:22" ht="15" hidden="1" customHeight="1">
      <c r="A825" s="153">
        <v>815</v>
      </c>
      <c r="B825" s="153">
        <f t="shared" si="286"/>
        <v>4</v>
      </c>
      <c r="C825" s="154">
        <f t="shared" si="287"/>
        <v>7691</v>
      </c>
      <c r="F825" s="158" t="s">
        <v>176</v>
      </c>
      <c r="G825" s="158" t="s">
        <v>176</v>
      </c>
      <c r="H825" s="162">
        <v>7691</v>
      </c>
      <c r="I825" s="158" t="s">
        <v>176</v>
      </c>
      <c r="J825" s="158" t="s">
        <v>176</v>
      </c>
      <c r="K825" s="158" t="s">
        <v>176</v>
      </c>
      <c r="L825" s="158" t="s">
        <v>176</v>
      </c>
      <c r="M825" s="158" t="s">
        <v>176</v>
      </c>
      <c r="N825" s="175" t="s">
        <v>1422</v>
      </c>
      <c r="O825" s="162" t="s">
        <v>1381</v>
      </c>
      <c r="P825" s="160"/>
      <c r="R825" s="161">
        <f>P825</f>
        <v>0</v>
      </c>
      <c r="T825" s="160"/>
      <c r="V825" s="161">
        <f>T825</f>
        <v>0</v>
      </c>
    </row>
    <row r="826" spans="1:22" ht="15" hidden="1" customHeight="1">
      <c r="A826" s="153">
        <v>816</v>
      </c>
      <c r="B826" s="153">
        <f t="shared" si="286"/>
        <v>4</v>
      </c>
      <c r="C826" s="154">
        <f t="shared" si="287"/>
        <v>7698</v>
      </c>
      <c r="F826" s="158" t="s">
        <v>176</v>
      </c>
      <c r="G826" s="158" t="s">
        <v>176</v>
      </c>
      <c r="H826" s="162">
        <v>7698</v>
      </c>
      <c r="I826" s="158" t="s">
        <v>176</v>
      </c>
      <c r="J826" s="158" t="s">
        <v>176</v>
      </c>
      <c r="K826" s="158" t="s">
        <v>176</v>
      </c>
      <c r="L826" s="158" t="s">
        <v>176</v>
      </c>
      <c r="M826" s="158" t="s">
        <v>176</v>
      </c>
      <c r="N826" s="175" t="s">
        <v>1422</v>
      </c>
      <c r="O826" s="162" t="s">
        <v>1382</v>
      </c>
      <c r="P826" s="160"/>
      <c r="R826" s="161">
        <f>P826</f>
        <v>0</v>
      </c>
      <c r="T826" s="160"/>
      <c r="V826" s="161">
        <f>T826</f>
        <v>0</v>
      </c>
    </row>
    <row r="827" spans="1:22" ht="15" hidden="1" customHeight="1">
      <c r="A827" s="153">
        <v>817</v>
      </c>
      <c r="B827" s="153">
        <f t="shared" si="286"/>
        <v>2</v>
      </c>
      <c r="C827" s="154">
        <f t="shared" si="287"/>
        <v>77</v>
      </c>
      <c r="F827" s="155">
        <v>77</v>
      </c>
      <c r="G827" s="155" t="s">
        <v>176</v>
      </c>
      <c r="H827" s="155" t="s">
        <v>176</v>
      </c>
      <c r="I827" s="155" t="s">
        <v>176</v>
      </c>
      <c r="J827" s="155" t="s">
        <v>176</v>
      </c>
      <c r="K827" s="155" t="s">
        <v>176</v>
      </c>
      <c r="L827" s="155" t="s">
        <v>176</v>
      </c>
      <c r="M827" s="155" t="s">
        <v>176</v>
      </c>
      <c r="N827" s="174"/>
      <c r="O827" s="155" t="s">
        <v>1383</v>
      </c>
      <c r="P827" s="156"/>
      <c r="R827" s="157"/>
      <c r="S827" s="153" t="s">
        <v>176</v>
      </c>
      <c r="T827" s="157"/>
      <c r="V827" s="157"/>
    </row>
    <row r="828" spans="1:22" ht="15" hidden="1" customHeight="1">
      <c r="A828" s="153">
        <v>818</v>
      </c>
      <c r="B828" s="153">
        <f t="shared" si="286"/>
        <v>3</v>
      </c>
      <c r="C828" s="154">
        <f t="shared" si="287"/>
        <v>771</v>
      </c>
      <c r="F828" s="158" t="s">
        <v>176</v>
      </c>
      <c r="G828" s="159">
        <v>771</v>
      </c>
      <c r="H828" s="158" t="s">
        <v>176</v>
      </c>
      <c r="I828" s="158" t="s">
        <v>176</v>
      </c>
      <c r="J828" s="158" t="s">
        <v>176</v>
      </c>
      <c r="K828" s="158" t="s">
        <v>176</v>
      </c>
      <c r="L828" s="158" t="s">
        <v>176</v>
      </c>
      <c r="M828" s="158" t="s">
        <v>176</v>
      </c>
      <c r="N828" s="175"/>
      <c r="O828" s="159" t="s">
        <v>1384</v>
      </c>
      <c r="P828" s="160"/>
      <c r="R828" s="161">
        <f>P828</f>
        <v>0</v>
      </c>
      <c r="T828" s="160"/>
      <c r="V828" s="161">
        <f>T828</f>
        <v>0</v>
      </c>
    </row>
    <row r="829" spans="1:22" ht="15" hidden="1" customHeight="1">
      <c r="A829" s="153">
        <v>819</v>
      </c>
      <c r="B829" s="153">
        <f t="shared" si="286"/>
        <v>3</v>
      </c>
      <c r="C829" s="154">
        <f t="shared" si="287"/>
        <v>772</v>
      </c>
      <c r="F829" s="158" t="s">
        <v>176</v>
      </c>
      <c r="G829" s="159">
        <v>772</v>
      </c>
      <c r="H829" s="158" t="s">
        <v>176</v>
      </c>
      <c r="I829" s="158" t="s">
        <v>176</v>
      </c>
      <c r="J829" s="158" t="s">
        <v>176</v>
      </c>
      <c r="K829" s="158" t="s">
        <v>176</v>
      </c>
      <c r="L829" s="158" t="s">
        <v>176</v>
      </c>
      <c r="M829" s="158" t="s">
        <v>176</v>
      </c>
      <c r="N829" s="175"/>
      <c r="O829" s="159" t="s">
        <v>1385</v>
      </c>
      <c r="P829" s="160"/>
      <c r="R829" s="161">
        <f t="shared" ref="R829:R830" si="302">P829</f>
        <v>0</v>
      </c>
      <c r="T829" s="160"/>
      <c r="V829" s="161">
        <f t="shared" ref="V829:V830" si="303">T829</f>
        <v>0</v>
      </c>
    </row>
    <row r="830" spans="1:22" ht="15" hidden="1" customHeight="1">
      <c r="A830" s="153">
        <v>820</v>
      </c>
      <c r="B830" s="153">
        <f t="shared" si="286"/>
        <v>3</v>
      </c>
      <c r="C830" s="154">
        <f t="shared" si="287"/>
        <v>773</v>
      </c>
      <c r="F830" s="158" t="s">
        <v>176</v>
      </c>
      <c r="G830" s="159">
        <v>773</v>
      </c>
      <c r="H830" s="158" t="s">
        <v>176</v>
      </c>
      <c r="I830" s="158" t="s">
        <v>176</v>
      </c>
      <c r="J830" s="158" t="s">
        <v>176</v>
      </c>
      <c r="K830" s="158" t="s">
        <v>176</v>
      </c>
      <c r="L830" s="158" t="s">
        <v>176</v>
      </c>
      <c r="M830" s="158" t="s">
        <v>176</v>
      </c>
      <c r="N830" s="175"/>
      <c r="O830" s="159" t="s">
        <v>1386</v>
      </c>
      <c r="P830" s="160"/>
      <c r="R830" s="161">
        <f t="shared" si="302"/>
        <v>0</v>
      </c>
      <c r="T830" s="160"/>
      <c r="V830" s="161">
        <f t="shared" si="303"/>
        <v>0</v>
      </c>
    </row>
    <row r="831" spans="1:22" ht="15" hidden="1" customHeight="1">
      <c r="A831" s="153">
        <v>821</v>
      </c>
      <c r="B831" s="153">
        <f t="shared" si="286"/>
        <v>3</v>
      </c>
      <c r="C831" s="154">
        <f t="shared" si="287"/>
        <v>779</v>
      </c>
      <c r="F831" s="158" t="s">
        <v>176</v>
      </c>
      <c r="G831" s="159">
        <v>779</v>
      </c>
      <c r="H831" s="158" t="s">
        <v>176</v>
      </c>
      <c r="I831" s="158" t="s">
        <v>176</v>
      </c>
      <c r="J831" s="158" t="s">
        <v>176</v>
      </c>
      <c r="K831" s="158" t="s">
        <v>176</v>
      </c>
      <c r="L831" s="158" t="s">
        <v>176</v>
      </c>
      <c r="M831" s="158" t="s">
        <v>176</v>
      </c>
      <c r="N831" s="175"/>
      <c r="O831" s="159" t="s">
        <v>1387</v>
      </c>
      <c r="P831" s="160"/>
      <c r="R831" s="161">
        <f>P831-R832-R833</f>
        <v>0</v>
      </c>
      <c r="T831" s="160"/>
      <c r="V831" s="161">
        <f>T831+V832+V833</f>
        <v>0</v>
      </c>
    </row>
    <row r="832" spans="1:22" ht="15" hidden="1" customHeight="1">
      <c r="A832" s="153">
        <v>822</v>
      </c>
      <c r="B832" s="153">
        <f t="shared" si="286"/>
        <v>4</v>
      </c>
      <c r="C832" s="154">
        <f t="shared" si="287"/>
        <v>7791</v>
      </c>
      <c r="F832" s="158" t="s">
        <v>176</v>
      </c>
      <c r="G832" s="158" t="s">
        <v>176</v>
      </c>
      <c r="H832" s="162">
        <v>7791</v>
      </c>
      <c r="I832" s="158" t="s">
        <v>176</v>
      </c>
      <c r="J832" s="158" t="s">
        <v>176</v>
      </c>
      <c r="K832" s="158" t="s">
        <v>176</v>
      </c>
      <c r="L832" s="158" t="s">
        <v>176</v>
      </c>
      <c r="M832" s="158" t="s">
        <v>176</v>
      </c>
      <c r="N832" s="175" t="s">
        <v>1422</v>
      </c>
      <c r="O832" s="162" t="s">
        <v>1388</v>
      </c>
      <c r="P832" s="160"/>
      <c r="R832" s="161">
        <f t="shared" ref="R832:R833" si="304">P832</f>
        <v>0</v>
      </c>
      <c r="T832" s="160"/>
      <c r="V832" s="161">
        <f t="shared" ref="V832:V833" si="305">T832</f>
        <v>0</v>
      </c>
    </row>
    <row r="833" spans="1:22" ht="15" hidden="1" customHeight="1">
      <c r="A833" s="153">
        <v>823</v>
      </c>
      <c r="B833" s="153">
        <f t="shared" si="286"/>
        <v>4</v>
      </c>
      <c r="C833" s="154">
        <f t="shared" si="287"/>
        <v>7792</v>
      </c>
      <c r="F833" s="158" t="s">
        <v>176</v>
      </c>
      <c r="G833" s="158" t="s">
        <v>176</v>
      </c>
      <c r="H833" s="162">
        <v>7792</v>
      </c>
      <c r="I833" s="158" t="s">
        <v>176</v>
      </c>
      <c r="J833" s="158" t="s">
        <v>176</v>
      </c>
      <c r="K833" s="158" t="s">
        <v>176</v>
      </c>
      <c r="L833" s="158" t="s">
        <v>176</v>
      </c>
      <c r="M833" s="158" t="s">
        <v>176</v>
      </c>
      <c r="N833" s="175" t="s">
        <v>1422</v>
      </c>
      <c r="O833" s="162" t="s">
        <v>1389</v>
      </c>
      <c r="P833" s="160"/>
      <c r="R833" s="161">
        <f t="shared" si="304"/>
        <v>0</v>
      </c>
      <c r="T833" s="160"/>
      <c r="V833" s="161">
        <f t="shared" si="305"/>
        <v>0</v>
      </c>
    </row>
    <row r="834" spans="1:22" ht="15" hidden="1" customHeight="1">
      <c r="A834" s="153">
        <v>824</v>
      </c>
      <c r="B834" s="153">
        <f t="shared" si="286"/>
        <v>2</v>
      </c>
      <c r="C834" s="154">
        <f t="shared" si="287"/>
        <v>78</v>
      </c>
      <c r="F834" s="155">
        <v>78</v>
      </c>
      <c r="G834" s="155" t="s">
        <v>176</v>
      </c>
      <c r="H834" s="155" t="s">
        <v>176</v>
      </c>
      <c r="I834" s="155" t="s">
        <v>176</v>
      </c>
      <c r="J834" s="155" t="s">
        <v>176</v>
      </c>
      <c r="K834" s="155" t="s">
        <v>176</v>
      </c>
      <c r="L834" s="155" t="s">
        <v>176</v>
      </c>
      <c r="M834" s="155" t="s">
        <v>176</v>
      </c>
      <c r="N834" s="174"/>
      <c r="O834" s="155" t="s">
        <v>1390</v>
      </c>
      <c r="P834" s="156"/>
      <c r="R834" s="157"/>
      <c r="S834" s="153" t="s">
        <v>176</v>
      </c>
      <c r="T834" s="157"/>
      <c r="V834" s="157"/>
    </row>
    <row r="835" spans="1:22" ht="15" hidden="1" customHeight="1">
      <c r="A835" s="153">
        <v>825</v>
      </c>
      <c r="B835" s="153">
        <f t="shared" si="286"/>
        <v>3</v>
      </c>
      <c r="C835" s="154">
        <f t="shared" si="287"/>
        <v>781</v>
      </c>
      <c r="F835" s="158" t="s">
        <v>176</v>
      </c>
      <c r="G835" s="159">
        <v>781</v>
      </c>
      <c r="H835" s="158" t="s">
        <v>176</v>
      </c>
      <c r="I835" s="158" t="s">
        <v>176</v>
      </c>
      <c r="J835" s="158" t="s">
        <v>176</v>
      </c>
      <c r="K835" s="158" t="s">
        <v>176</v>
      </c>
      <c r="L835" s="158" t="s">
        <v>176</v>
      </c>
      <c r="M835" s="158" t="s">
        <v>176</v>
      </c>
      <c r="N835" s="175"/>
      <c r="O835" s="159" t="s">
        <v>1391</v>
      </c>
      <c r="P835" s="160"/>
      <c r="R835" s="161">
        <f>P835</f>
        <v>0</v>
      </c>
      <c r="T835" s="160"/>
      <c r="V835" s="161">
        <f>T835</f>
        <v>0</v>
      </c>
    </row>
    <row r="836" spans="1:22" ht="15" hidden="1" customHeight="1">
      <c r="A836" s="153">
        <v>826</v>
      </c>
      <c r="B836" s="153">
        <f t="shared" si="286"/>
        <v>3</v>
      </c>
      <c r="C836" s="154">
        <f t="shared" si="287"/>
        <v>782</v>
      </c>
      <c r="F836" s="158" t="s">
        <v>176</v>
      </c>
      <c r="G836" s="159">
        <v>782</v>
      </c>
      <c r="H836" s="158" t="s">
        <v>176</v>
      </c>
      <c r="I836" s="158" t="s">
        <v>176</v>
      </c>
      <c r="J836" s="158" t="s">
        <v>176</v>
      </c>
      <c r="K836" s="158" t="s">
        <v>176</v>
      </c>
      <c r="L836" s="158" t="s">
        <v>176</v>
      </c>
      <c r="M836" s="158" t="s">
        <v>176</v>
      </c>
      <c r="N836" s="175"/>
      <c r="O836" s="159" t="s">
        <v>1392</v>
      </c>
      <c r="P836" s="160"/>
      <c r="R836" s="161">
        <f t="shared" ref="R836:R839" si="306">P836</f>
        <v>0</v>
      </c>
      <c r="T836" s="160"/>
      <c r="V836" s="161">
        <f t="shared" ref="V836:V839" si="307">T836</f>
        <v>0</v>
      </c>
    </row>
    <row r="837" spans="1:22" ht="15" hidden="1" customHeight="1">
      <c r="A837" s="153">
        <v>827</v>
      </c>
      <c r="B837" s="153">
        <f t="shared" si="286"/>
        <v>3</v>
      </c>
      <c r="C837" s="154">
        <f t="shared" si="287"/>
        <v>783</v>
      </c>
      <c r="F837" s="158" t="s">
        <v>176</v>
      </c>
      <c r="G837" s="159">
        <v>783</v>
      </c>
      <c r="H837" s="158" t="s">
        <v>176</v>
      </c>
      <c r="I837" s="158" t="s">
        <v>176</v>
      </c>
      <c r="J837" s="158" t="s">
        <v>176</v>
      </c>
      <c r="K837" s="158" t="s">
        <v>176</v>
      </c>
      <c r="L837" s="158" t="s">
        <v>176</v>
      </c>
      <c r="M837" s="158" t="s">
        <v>176</v>
      </c>
      <c r="N837" s="175"/>
      <c r="O837" s="159" t="s">
        <v>1393</v>
      </c>
      <c r="P837" s="160"/>
      <c r="R837" s="161">
        <f t="shared" si="306"/>
        <v>0</v>
      </c>
      <c r="T837" s="160"/>
      <c r="V837" s="161">
        <f t="shared" si="307"/>
        <v>0</v>
      </c>
    </row>
    <row r="838" spans="1:22" ht="15" hidden="1" customHeight="1">
      <c r="A838" s="153">
        <v>828</v>
      </c>
      <c r="B838" s="153">
        <f t="shared" si="286"/>
        <v>3</v>
      </c>
      <c r="C838" s="154">
        <f t="shared" si="287"/>
        <v>788</v>
      </c>
      <c r="F838" s="158" t="s">
        <v>176</v>
      </c>
      <c r="G838" s="159">
        <v>788</v>
      </c>
      <c r="H838" s="158" t="s">
        <v>176</v>
      </c>
      <c r="I838" s="158" t="s">
        <v>176</v>
      </c>
      <c r="J838" s="158" t="s">
        <v>176</v>
      </c>
      <c r="K838" s="158" t="s">
        <v>176</v>
      </c>
      <c r="L838" s="158" t="s">
        <v>176</v>
      </c>
      <c r="M838" s="158" t="s">
        <v>176</v>
      </c>
      <c r="N838" s="175"/>
      <c r="O838" s="159" t="s">
        <v>1394</v>
      </c>
      <c r="P838" s="160"/>
      <c r="R838" s="161">
        <f t="shared" si="306"/>
        <v>0</v>
      </c>
      <c r="T838" s="160"/>
      <c r="V838" s="161">
        <f t="shared" si="307"/>
        <v>0</v>
      </c>
    </row>
    <row r="839" spans="1:22" ht="15" hidden="1" customHeight="1">
      <c r="A839" s="153">
        <v>829</v>
      </c>
      <c r="B839" s="153">
        <f t="shared" si="286"/>
        <v>3</v>
      </c>
      <c r="C839" s="154">
        <f t="shared" si="287"/>
        <v>789</v>
      </c>
      <c r="F839" s="158" t="s">
        <v>176</v>
      </c>
      <c r="G839" s="159">
        <v>789</v>
      </c>
      <c r="H839" s="158" t="s">
        <v>176</v>
      </c>
      <c r="I839" s="158" t="s">
        <v>176</v>
      </c>
      <c r="J839" s="158" t="s">
        <v>176</v>
      </c>
      <c r="K839" s="158" t="s">
        <v>176</v>
      </c>
      <c r="L839" s="158" t="s">
        <v>176</v>
      </c>
      <c r="M839" s="158" t="s">
        <v>176</v>
      </c>
      <c r="N839" s="175"/>
      <c r="O839" s="159" t="s">
        <v>1395</v>
      </c>
      <c r="P839" s="160"/>
      <c r="R839" s="161">
        <f t="shared" si="306"/>
        <v>0</v>
      </c>
      <c r="T839" s="160"/>
      <c r="V839" s="161">
        <f t="shared" si="307"/>
        <v>0</v>
      </c>
    </row>
    <row r="840" spans="1:22" ht="15" customHeight="1">
      <c r="R840" s="269">
        <f>SUM(R11:R839)</f>
        <v>0</v>
      </c>
      <c r="T840" s="269">
        <f>SUM(T11:T839)</f>
        <v>0</v>
      </c>
      <c r="V840" s="269"/>
    </row>
  </sheetData>
  <sheetProtection algorithmName="SHA-512" hashValue="uXPh+ZqFksFPpyt8XjM+Cd5hwc5tCFsmKthMwNru4cP7qoYF3WAq+BBUO4RNQ0i+dQ5Mt/LtBD3VOiaBZkIZxQ==" saltValue="g8ygzCTDe2eJMdBaOZ/5vw==" spinCount="100000" sheet="1" objects="1" scenarios="1" selectLockedCells="1"/>
  <autoFilter ref="A10:V839">
    <filterColumn colId="3">
      <customFilters>
        <customFilter operator="notEqual" val=" "/>
      </customFilters>
    </filterColumn>
  </autoFilter>
  <mergeCells count="7">
    <mergeCell ref="X531:Z531"/>
    <mergeCell ref="F2:X2"/>
    <mergeCell ref="X8:Z10"/>
    <mergeCell ref="X527:Z527"/>
    <mergeCell ref="X528:Z528"/>
    <mergeCell ref="X529:Z529"/>
    <mergeCell ref="X530:Z530"/>
  </mergeCells>
  <conditionalFormatting sqref="F2">
    <cfRule type="expression" dxfId="9" priority="1">
      <formula>$Z$2="NOK"</formula>
    </cfRule>
    <cfRule type="expression" dxfId="8" priority="2">
      <formula>$Z$2="OK"</formula>
    </cfRule>
  </conditionalFormatting>
  <dataValidations count="1">
    <dataValidation type="list" allowBlank="1" showInputMessage="1" showErrorMessage="1" sqref="P8:Q8 Q9">
      <formula1>"ESC,ESI,RAS,CSS"</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workbookViewId="0">
      <selection activeCell="D13" sqref="D13"/>
    </sheetView>
  </sheetViews>
  <sheetFormatPr baseColWidth="10" defaultColWidth="11.42578125" defaultRowHeight="15" customHeight="1"/>
  <cols>
    <col min="1" max="2" width="2.85546875" style="1" customWidth="1"/>
    <col min="3" max="3" width="44" style="1" bestFit="1" customWidth="1"/>
    <col min="4" max="8" width="28.5703125" style="1" customWidth="1"/>
    <col min="9" max="9" width="2.85546875" style="1" customWidth="1"/>
    <col min="10" max="16384" width="11.42578125" style="1"/>
  </cols>
  <sheetData>
    <row r="1" spans="2:10" ht="15" customHeight="1" thickBot="1"/>
    <row r="2" spans="2:10" s="18" customFormat="1" ht="60" customHeight="1" thickBot="1">
      <c r="B2" s="297" t="s">
        <v>112</v>
      </c>
      <c r="C2" s="298"/>
      <c r="D2" s="298"/>
      <c r="E2" s="298"/>
      <c r="F2" s="298"/>
      <c r="G2" s="298"/>
      <c r="H2" s="299"/>
      <c r="J2" s="101" t="str">
        <f>IF(OR(D40&lt;&gt;0,E40&lt;&gt;0,F40&lt;&gt;0,G40&lt;&gt;0,H40&lt;&gt;0),"OK","NOK")</f>
        <v>NOK</v>
      </c>
    </row>
    <row r="3" spans="2:10" ht="15" customHeight="1" thickBot="1"/>
    <row r="4" spans="2:10" ht="15" customHeight="1">
      <c r="B4" s="356" t="s">
        <v>71</v>
      </c>
      <c r="C4" s="357"/>
      <c r="D4" s="357"/>
      <c r="E4" s="357"/>
      <c r="F4" s="357"/>
      <c r="G4" s="357"/>
      <c r="H4" s="358"/>
    </row>
    <row r="5" spans="2:10" ht="15" customHeight="1" thickBot="1">
      <c r="B5" s="359" t="s">
        <v>108</v>
      </c>
      <c r="C5" s="360"/>
      <c r="D5" s="360"/>
      <c r="E5" s="360"/>
      <c r="F5" s="360"/>
      <c r="G5" s="360"/>
      <c r="H5" s="361"/>
    </row>
    <row r="6" spans="2:10" ht="15" customHeight="1">
      <c r="B6" s="3"/>
      <c r="C6" s="3"/>
      <c r="D6" s="3"/>
      <c r="E6" s="3"/>
      <c r="F6" s="3"/>
    </row>
    <row r="7" spans="2:10" ht="15" customHeight="1">
      <c r="B7" s="10" t="s">
        <v>63</v>
      </c>
      <c r="C7" s="92"/>
      <c r="D7" s="309">
        <f>+'F1'!C7</f>
        <v>0</v>
      </c>
      <c r="E7" s="310"/>
      <c r="F7" s="310"/>
      <c r="G7" s="310"/>
      <c r="H7" s="310"/>
    </row>
    <row r="8" spans="2:10" ht="15" customHeight="1">
      <c r="B8" s="83"/>
      <c r="C8" s="4"/>
      <c r="D8" s="84"/>
      <c r="E8" s="84"/>
      <c r="F8" s="84"/>
    </row>
    <row r="9" spans="2:10" s="18" customFormat="1" ht="15" customHeight="1">
      <c r="B9" s="2"/>
      <c r="C9" s="2"/>
      <c r="D9" s="362" t="s">
        <v>101</v>
      </c>
      <c r="E9" s="363"/>
      <c r="F9" s="363"/>
      <c r="G9" s="364"/>
      <c r="H9" s="132" t="s">
        <v>102</v>
      </c>
    </row>
    <row r="10" spans="2:10" s="18" customFormat="1" ht="30" customHeight="1">
      <c r="B10" s="2"/>
      <c r="C10" s="2"/>
      <c r="D10" s="243" t="s">
        <v>103</v>
      </c>
      <c r="E10" s="243" t="s">
        <v>104</v>
      </c>
      <c r="F10" s="243" t="s">
        <v>105</v>
      </c>
      <c r="G10" s="243" t="s">
        <v>109</v>
      </c>
      <c r="H10" s="243" t="s">
        <v>106</v>
      </c>
    </row>
    <row r="11" spans="2:10" ht="15" customHeight="1">
      <c r="B11" s="5" t="s">
        <v>65</v>
      </c>
      <c r="C11" s="6"/>
      <c r="D11" s="19"/>
      <c r="E11" s="19"/>
      <c r="F11" s="19"/>
      <c r="G11" s="19"/>
      <c r="H11" s="20"/>
    </row>
    <row r="12" spans="2:10" ht="15" customHeight="1">
      <c r="B12" s="5"/>
      <c r="C12" s="24" t="s">
        <v>0</v>
      </c>
      <c r="D12" s="19"/>
      <c r="E12" s="19"/>
      <c r="F12" s="19"/>
      <c r="G12" s="19"/>
      <c r="H12" s="20"/>
    </row>
    <row r="13" spans="2:10" ht="15" customHeight="1">
      <c r="B13" s="7"/>
      <c r="C13" s="2" t="str">
        <f>'F2 SAS'!C17</f>
        <v xml:space="preserve">Médecin </v>
      </c>
      <c r="D13" s="105"/>
      <c r="E13" s="105"/>
      <c r="F13" s="105"/>
      <c r="G13" s="105"/>
      <c r="H13" s="105"/>
    </row>
    <row r="14" spans="2:10" ht="15" customHeight="1">
      <c r="B14" s="7"/>
      <c r="C14" s="2" t="str">
        <f>'F2 SAS'!C18</f>
        <v>Licencié en sciences hospitalières</v>
      </c>
      <c r="D14" s="105"/>
      <c r="E14" s="105"/>
      <c r="F14" s="105"/>
      <c r="G14" s="105"/>
      <c r="H14" s="105"/>
    </row>
    <row r="15" spans="2:10" ht="15" customHeight="1">
      <c r="B15" s="7"/>
      <c r="C15" s="2" t="str">
        <f>'F2 SAS'!C19</f>
        <v>Infirmier hospitalier gradué</v>
      </c>
      <c r="D15" s="105"/>
      <c r="E15" s="105"/>
      <c r="F15" s="105"/>
      <c r="G15" s="105"/>
      <c r="H15" s="105"/>
    </row>
    <row r="16" spans="2:10" ht="15" customHeight="1">
      <c r="B16" s="7"/>
      <c r="C16" s="2" t="str">
        <f>'F2 SAS'!C20</f>
        <v>Assistant social</v>
      </c>
      <c r="D16" s="105"/>
      <c r="E16" s="105"/>
      <c r="F16" s="105"/>
      <c r="G16" s="105"/>
      <c r="H16" s="105"/>
    </row>
    <row r="17" spans="2:8" ht="15" customHeight="1">
      <c r="B17" s="7"/>
      <c r="C17" s="2" t="str">
        <f>'F2 SAS'!C21</f>
        <v>Ergothérapeute</v>
      </c>
      <c r="D17" s="105"/>
      <c r="E17" s="105"/>
      <c r="F17" s="105"/>
      <c r="G17" s="105"/>
      <c r="H17" s="105"/>
    </row>
    <row r="18" spans="2:8" ht="15" customHeight="1">
      <c r="B18" s="7"/>
      <c r="C18" s="2" t="str">
        <f>'F2 SAS'!C22</f>
        <v>Kinésithérapeute</v>
      </c>
      <c r="D18" s="105"/>
      <c r="E18" s="105"/>
      <c r="F18" s="105"/>
      <c r="G18" s="105"/>
      <c r="H18" s="105"/>
    </row>
    <row r="19" spans="2:8" ht="15" customHeight="1">
      <c r="B19" s="7"/>
      <c r="C19" s="2" t="str">
        <f>'F2 SAS'!C23</f>
        <v>Psychomotricien</v>
      </c>
      <c r="D19" s="105"/>
      <c r="E19" s="105"/>
      <c r="F19" s="105"/>
      <c r="G19" s="105"/>
      <c r="H19" s="105"/>
    </row>
    <row r="20" spans="2:8" ht="15" customHeight="1">
      <c r="B20" s="7"/>
      <c r="C20" s="2" t="str">
        <f>'F2 SAS'!C24</f>
        <v>Pédagogue curatif</v>
      </c>
      <c r="D20" s="105"/>
      <c r="E20" s="105"/>
      <c r="F20" s="105"/>
      <c r="G20" s="105"/>
      <c r="H20" s="105"/>
    </row>
    <row r="21" spans="2:8" ht="15" customHeight="1">
      <c r="B21" s="7"/>
      <c r="C21" s="2" t="str">
        <f>'F2 SAS'!C25</f>
        <v>Diététicien</v>
      </c>
      <c r="D21" s="105"/>
      <c r="E21" s="105"/>
      <c r="F21" s="105"/>
      <c r="G21" s="105"/>
      <c r="H21" s="105"/>
    </row>
    <row r="22" spans="2:8" ht="15" customHeight="1">
      <c r="B22" s="7"/>
      <c r="C22" s="2" t="str">
        <f>'F2 SAS'!C26</f>
        <v>Infirmier anesthésiste / masseur</v>
      </c>
      <c r="D22" s="105"/>
      <c r="E22" s="105"/>
      <c r="F22" s="105"/>
      <c r="G22" s="105"/>
      <c r="H22" s="105"/>
    </row>
    <row r="23" spans="2:8" ht="15" customHeight="1">
      <c r="B23" s="7"/>
      <c r="C23" s="2" t="str">
        <f>'F2 SAS'!C27</f>
        <v>Infirmier psychiatrique</v>
      </c>
      <c r="D23" s="105"/>
      <c r="E23" s="105"/>
      <c r="F23" s="105"/>
      <c r="G23" s="105"/>
      <c r="H23" s="105"/>
    </row>
    <row r="24" spans="2:8" ht="15" customHeight="1">
      <c r="B24" s="7"/>
      <c r="C24" s="2" t="str">
        <f>'F2 SAS'!C28</f>
        <v>Infirmier</v>
      </c>
      <c r="D24" s="105"/>
      <c r="E24" s="105"/>
      <c r="F24" s="105"/>
      <c r="G24" s="105"/>
      <c r="H24" s="105"/>
    </row>
    <row r="25" spans="2:8" ht="15" customHeight="1">
      <c r="B25" s="7"/>
      <c r="C25" s="4" t="str">
        <f>'F2 SAS'!C29</f>
        <v>Aide soignant</v>
      </c>
      <c r="D25" s="105"/>
      <c r="E25" s="105"/>
      <c r="F25" s="105"/>
      <c r="G25" s="105"/>
      <c r="H25" s="105"/>
    </row>
    <row r="26" spans="2:8" ht="15" customHeight="1">
      <c r="B26" s="5"/>
      <c r="C26" s="24" t="s">
        <v>12</v>
      </c>
      <c r="D26" s="107"/>
      <c r="E26" s="108"/>
      <c r="F26" s="109"/>
      <c r="G26" s="109"/>
      <c r="H26" s="107"/>
    </row>
    <row r="27" spans="2:8" ht="15" customHeight="1">
      <c r="B27" s="7"/>
      <c r="C27" s="2" t="str">
        <f>'F2 SAS'!C31</f>
        <v>Universitaire psychologue</v>
      </c>
      <c r="D27" s="105"/>
      <c r="E27" s="105"/>
      <c r="F27" s="105"/>
      <c r="G27" s="105"/>
      <c r="H27" s="105"/>
    </row>
    <row r="28" spans="2:8" ht="15" customHeight="1">
      <c r="B28" s="7"/>
      <c r="C28" s="2" t="str">
        <f>'F2 SAS'!C32</f>
        <v>Educateur gradué</v>
      </c>
      <c r="D28" s="105"/>
      <c r="E28" s="105"/>
      <c r="F28" s="105"/>
      <c r="G28" s="105"/>
      <c r="H28" s="105"/>
    </row>
    <row r="29" spans="2:8" ht="15" customHeight="1">
      <c r="B29" s="7"/>
      <c r="C29" s="2" t="str">
        <f>'F2 SAS'!C33</f>
        <v>Educateur instructeur (bac)</v>
      </c>
      <c r="D29" s="105"/>
      <c r="E29" s="105"/>
      <c r="F29" s="105"/>
      <c r="G29" s="105"/>
      <c r="H29" s="105"/>
    </row>
    <row r="30" spans="2:8" ht="15" customHeight="1">
      <c r="B30" s="7"/>
      <c r="C30" s="2" t="str">
        <f>'F2 SAS'!C34</f>
        <v>Educateur diplômé</v>
      </c>
      <c r="D30" s="105"/>
      <c r="E30" s="105"/>
      <c r="F30" s="105"/>
      <c r="G30" s="105"/>
      <c r="H30" s="105"/>
    </row>
    <row r="31" spans="2:8" ht="15" customHeight="1">
      <c r="B31" s="7"/>
      <c r="C31" s="2" t="str">
        <f>'F2 SAS'!C35</f>
        <v>Educateur instructeur</v>
      </c>
      <c r="D31" s="105"/>
      <c r="E31" s="105"/>
      <c r="F31" s="105"/>
      <c r="G31" s="105"/>
      <c r="H31" s="105"/>
    </row>
    <row r="32" spans="2:8" ht="15" customHeight="1">
      <c r="B32" s="7"/>
      <c r="C32" s="2" t="str">
        <f>'F2 SAS'!C36</f>
        <v>Salarié non diplômé</v>
      </c>
      <c r="D32" s="105"/>
      <c r="E32" s="105"/>
      <c r="F32" s="105"/>
      <c r="G32" s="105"/>
      <c r="H32" s="105"/>
    </row>
    <row r="33" spans="2:8" ht="15" customHeight="1">
      <c r="B33" s="5"/>
      <c r="C33" s="24" t="s">
        <v>21</v>
      </c>
      <c r="D33" s="107"/>
      <c r="E33" s="108"/>
      <c r="F33" s="109"/>
      <c r="G33" s="109"/>
      <c r="H33" s="107"/>
    </row>
    <row r="34" spans="2:8" ht="15" customHeight="1">
      <c r="B34" s="9"/>
      <c r="C34" s="4" t="str">
        <f>'F2 SAS'!C38</f>
        <v>Salarié avec CATP ou CAP</v>
      </c>
      <c r="D34" s="105"/>
      <c r="E34" s="105"/>
      <c r="F34" s="105"/>
      <c r="G34" s="105"/>
      <c r="H34" s="105"/>
    </row>
    <row r="35" spans="2:8" ht="15" customHeight="1">
      <c r="B35" s="9"/>
      <c r="C35" s="4" t="str">
        <f>'F2 SAS'!C39</f>
        <v>Auxiliaire de vie/Auxiliaire économe</v>
      </c>
      <c r="D35" s="105"/>
      <c r="E35" s="105"/>
      <c r="F35" s="105"/>
      <c r="G35" s="105"/>
      <c r="H35" s="105"/>
    </row>
    <row r="36" spans="2:8" ht="15" customHeight="1">
      <c r="B36" s="9"/>
      <c r="C36" s="4" t="str">
        <f>'F2 SAS'!C40</f>
        <v>Aide socio-familiale</v>
      </c>
      <c r="D36" s="105"/>
      <c r="E36" s="105"/>
      <c r="F36" s="105"/>
      <c r="G36" s="105"/>
      <c r="H36" s="105"/>
    </row>
    <row r="37" spans="2:8" ht="15" customHeight="1">
      <c r="B37" s="9"/>
      <c r="C37" s="4" t="str">
        <f>'F2 SAS'!C41</f>
        <v>Aide socio-familiale en formation</v>
      </c>
      <c r="D37" s="105"/>
      <c r="E37" s="105"/>
      <c r="F37" s="105"/>
      <c r="G37" s="105"/>
      <c r="H37" s="105"/>
    </row>
    <row r="38" spans="2:8" ht="15" customHeight="1">
      <c r="B38" s="12"/>
      <c r="C38" s="237" t="str">
        <f>'F2 SAS'!C42</f>
        <v>Salarié non diplômé</v>
      </c>
      <c r="D38" s="105"/>
      <c r="E38" s="105"/>
      <c r="F38" s="105"/>
      <c r="G38" s="105"/>
      <c r="H38" s="105"/>
    </row>
    <row r="39" spans="2:8" ht="15" customHeight="1">
      <c r="D39" s="110"/>
      <c r="E39" s="29"/>
      <c r="F39" s="29"/>
      <c r="G39" s="29"/>
      <c r="H39" s="29"/>
    </row>
    <row r="40" spans="2:8" ht="15" customHeight="1">
      <c r="B40" s="8" t="s">
        <v>107</v>
      </c>
      <c r="C40" s="30"/>
      <c r="D40" s="94">
        <f>SUM(D13:D38)</f>
        <v>0</v>
      </c>
      <c r="E40" s="94">
        <f>SUM(E13:E38)</f>
        <v>0</v>
      </c>
      <c r="F40" s="94">
        <f>SUM(F13:F38)</f>
        <v>0</v>
      </c>
      <c r="G40" s="94">
        <f>SUM(G13:G38)</f>
        <v>0</v>
      </c>
      <c r="H40" s="94">
        <f>SUM(H13:H38)</f>
        <v>0</v>
      </c>
    </row>
    <row r="41" spans="2:8" ht="15" customHeight="1">
      <c r="B41" s="31"/>
      <c r="D41" s="33"/>
      <c r="E41" s="33"/>
      <c r="F41" s="33"/>
      <c r="G41" s="33"/>
      <c r="H41" s="33"/>
    </row>
    <row r="42" spans="2:8" ht="15" customHeight="1">
      <c r="B42" s="270" t="s">
        <v>111</v>
      </c>
      <c r="C42" s="134"/>
      <c r="D42" s="271"/>
      <c r="E42" s="271"/>
      <c r="F42" s="271"/>
      <c r="G42" s="271"/>
      <c r="H42" s="272"/>
    </row>
    <row r="43" spans="2:8" ht="15" customHeight="1">
      <c r="B43" s="350" t="s">
        <v>110</v>
      </c>
      <c r="C43" s="351"/>
      <c r="D43" s="351"/>
      <c r="E43" s="351"/>
      <c r="F43" s="351"/>
      <c r="G43" s="351"/>
      <c r="H43" s="352"/>
    </row>
    <row r="44" spans="2:8" ht="15" customHeight="1">
      <c r="B44" s="350" t="s">
        <v>110</v>
      </c>
      <c r="C44" s="351"/>
      <c r="D44" s="351"/>
      <c r="E44" s="351"/>
      <c r="F44" s="351"/>
      <c r="G44" s="351"/>
      <c r="H44" s="352"/>
    </row>
    <row r="45" spans="2:8" ht="15" customHeight="1">
      <c r="B45" s="350" t="s">
        <v>110</v>
      </c>
      <c r="C45" s="351"/>
      <c r="D45" s="351"/>
      <c r="E45" s="351"/>
      <c r="F45" s="351"/>
      <c r="G45" s="351"/>
      <c r="H45" s="352"/>
    </row>
    <row r="46" spans="2:8" ht="15" customHeight="1">
      <c r="B46" s="350" t="s">
        <v>110</v>
      </c>
      <c r="C46" s="351"/>
      <c r="D46" s="351"/>
      <c r="E46" s="351"/>
      <c r="F46" s="351"/>
      <c r="G46" s="351"/>
      <c r="H46" s="352"/>
    </row>
    <row r="47" spans="2:8" ht="15" customHeight="1">
      <c r="B47" s="350" t="s">
        <v>110</v>
      </c>
      <c r="C47" s="351"/>
      <c r="D47" s="351"/>
      <c r="E47" s="351"/>
      <c r="F47" s="351"/>
      <c r="G47" s="351"/>
      <c r="H47" s="352"/>
    </row>
    <row r="48" spans="2:8" ht="15" customHeight="1">
      <c r="B48" s="350" t="s">
        <v>110</v>
      </c>
      <c r="C48" s="351"/>
      <c r="D48" s="351"/>
      <c r="E48" s="351"/>
      <c r="F48" s="351"/>
      <c r="G48" s="351"/>
      <c r="H48" s="352"/>
    </row>
    <row r="49" spans="2:8" ht="15" customHeight="1">
      <c r="B49" s="350" t="s">
        <v>110</v>
      </c>
      <c r="C49" s="351"/>
      <c r="D49" s="351"/>
      <c r="E49" s="351"/>
      <c r="F49" s="351"/>
      <c r="G49" s="351"/>
      <c r="H49" s="352"/>
    </row>
    <row r="50" spans="2:8" ht="15" customHeight="1">
      <c r="B50" s="353" t="s">
        <v>110</v>
      </c>
      <c r="C50" s="354"/>
      <c r="D50" s="354"/>
      <c r="E50" s="354"/>
      <c r="F50" s="354"/>
      <c r="G50" s="354"/>
      <c r="H50" s="355"/>
    </row>
  </sheetData>
  <sheetProtection algorithmName="SHA-512" hashValue="O+pX5YBWyAYAVfGkHv3QBApjgucyDO0rGxtMJCsHgIDodY/cpVIyoj8pyVkbo1pavKTIl1VHe2RGGJm0kQV15g==" saltValue="oAIrKEHo1jkWbJEgqP+obw==" spinCount="100000" sheet="1" objects="1" scenarios="1" selectLockedCells="1"/>
  <mergeCells count="13">
    <mergeCell ref="B47:H47"/>
    <mergeCell ref="B48:H48"/>
    <mergeCell ref="B49:H49"/>
    <mergeCell ref="B50:H50"/>
    <mergeCell ref="B2:H2"/>
    <mergeCell ref="B4:H4"/>
    <mergeCell ref="B5:H5"/>
    <mergeCell ref="D7:H7"/>
    <mergeCell ref="D9:G9"/>
    <mergeCell ref="B43:H43"/>
    <mergeCell ref="B44:H44"/>
    <mergeCell ref="B45:H45"/>
    <mergeCell ref="B46:H46"/>
  </mergeCells>
  <conditionalFormatting sqref="B2">
    <cfRule type="expression" dxfId="7" priority="1">
      <formula>$J$2="OK"</formula>
    </cfRule>
    <cfRule type="expression" dxfId="6" priority="10">
      <formula>$J$2="NOK"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vt:i4>
      </vt:variant>
    </vt:vector>
  </HeadingPairs>
  <TitlesOfParts>
    <vt:vector size="15" baseType="lpstr">
      <vt:lpstr>F1</vt:lpstr>
      <vt:lpstr>F2 SAS</vt:lpstr>
      <vt:lpstr>F2 FHL</vt:lpstr>
      <vt:lpstr>F2 ETAT-COMMUNAL</vt:lpstr>
      <vt:lpstr>F2 TOTAL</vt:lpstr>
      <vt:lpstr>F2 PRERETRAITE</vt:lpstr>
      <vt:lpstr>F3 CHARGES</vt:lpstr>
      <vt:lpstr>F3 PRODUITS</vt:lpstr>
      <vt:lpstr>F4</vt:lpstr>
      <vt:lpstr>F5</vt:lpstr>
      <vt:lpstr>F6</vt:lpstr>
      <vt:lpstr>F7</vt:lpstr>
      <vt:lpstr>'F1'!Zone_d_impression</vt:lpstr>
      <vt:lpstr>'F6'!Zone_d_impression</vt:lpstr>
      <vt:lpstr>'F7'!Zone_d_impression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COPAS</cp:lastModifiedBy>
  <cp:lastPrinted>2019-03-05T14:09:30Z</cp:lastPrinted>
  <dcterms:created xsi:type="dcterms:W3CDTF">2012-03-30T12:18:13Z</dcterms:created>
  <dcterms:modified xsi:type="dcterms:W3CDTF">2020-06-24T07:49:55Z</dcterms:modified>
</cp:coreProperties>
</file>